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checkCompatibility="1" defaultThemeVersion="124226"/>
  <bookViews>
    <workbookView xWindow="0" yWindow="0" windowWidth="18570" windowHeight="6915"/>
  </bookViews>
  <sheets>
    <sheet name="Položkový rozpočet" sheetId="8" r:id="rId1"/>
    <sheet name="Rekapitulace" sheetId="9" r:id="rId2"/>
    <sheet name="Krycí list" sheetId="10" r:id="rId3"/>
  </sheets>
  <definedNames>
    <definedName name="CenaK">'Krycí list'!$C$18</definedName>
    <definedName name="Datum">Rekapitulace!$D$1</definedName>
    <definedName name="NazevObjektu">'Položkový rozpočet'!$D$2</definedName>
    <definedName name="NazevObjektuR">Rekapitulace!$B$5</definedName>
    <definedName name="NazevStavby">'Položkový rozpočet'!$D$1</definedName>
    <definedName name="NazevStavbyR">Rekapitulace!$B$4</definedName>
    <definedName name="_xlnm.Print_Titles" localSheetId="0">'Položkový rozpočet'!$1:$5</definedName>
    <definedName name="PolBegin">'Položkový rozpočet'!$A$5</definedName>
    <definedName name="PolBeginR">Rekapitulace!$A$9</definedName>
    <definedName name="StrediskoK">'Krycí list'!$C$12</definedName>
    <definedName name="ZpracovalK">'Krycí list'!$F$31</definedName>
  </definedNames>
  <calcPr calcId="145621"/>
</workbook>
</file>

<file path=xl/calcChain.xml><?xml version="1.0" encoding="utf-8"?>
<calcChain xmlns="http://schemas.openxmlformats.org/spreadsheetml/2006/main">
  <c r="I198" i="8" l="1"/>
  <c r="D16" i="9" s="1"/>
  <c r="H196" i="8"/>
  <c r="H194" i="8"/>
  <c r="A16" i="9"/>
  <c r="B16" i="9"/>
  <c r="I190" i="8"/>
  <c r="D15" i="9" s="1"/>
  <c r="H189" i="8"/>
  <c r="H190" i="8" s="1"/>
  <c r="C15" i="9" s="1"/>
  <c r="H185" i="8"/>
  <c r="A15" i="9"/>
  <c r="B15" i="9"/>
  <c r="D14" i="9"/>
  <c r="I181" i="8"/>
  <c r="H180" i="8"/>
  <c r="H178" i="8"/>
  <c r="H176" i="8"/>
  <c r="H173" i="8"/>
  <c r="H171" i="8"/>
  <c r="H168" i="8"/>
  <c r="H166" i="8"/>
  <c r="H164" i="8"/>
  <c r="H162" i="8"/>
  <c r="H160" i="8"/>
  <c r="H158" i="8"/>
  <c r="H156" i="8"/>
  <c r="H154" i="8"/>
  <c r="H152" i="8"/>
  <c r="H150" i="8"/>
  <c r="A14" i="9"/>
  <c r="B14" i="9"/>
  <c r="I146" i="8"/>
  <c r="D13" i="9" s="1"/>
  <c r="H145" i="8"/>
  <c r="H143" i="8"/>
  <c r="H140" i="8"/>
  <c r="H138" i="8"/>
  <c r="H136" i="8"/>
  <c r="H134" i="8"/>
  <c r="H132" i="8"/>
  <c r="H130" i="8"/>
  <c r="H127" i="8"/>
  <c r="H123" i="8"/>
  <c r="H117" i="8"/>
  <c r="H113" i="8"/>
  <c r="H109" i="8"/>
  <c r="H107" i="8"/>
  <c r="H105" i="8"/>
  <c r="H103" i="8"/>
  <c r="H100" i="8"/>
  <c r="H98" i="8"/>
  <c r="H96" i="8"/>
  <c r="H93" i="8"/>
  <c r="A13" i="9"/>
  <c r="B13" i="9"/>
  <c r="I89" i="8"/>
  <c r="D12" i="9" s="1"/>
  <c r="H88" i="8"/>
  <c r="H85" i="8"/>
  <c r="H83" i="8"/>
  <c r="H81" i="8"/>
  <c r="H79" i="8"/>
  <c r="H77" i="8"/>
  <c r="H75" i="8"/>
  <c r="H73" i="8"/>
  <c r="H69" i="8"/>
  <c r="H65" i="8"/>
  <c r="H61" i="8"/>
  <c r="H59" i="8"/>
  <c r="H57" i="8"/>
  <c r="H54" i="8"/>
  <c r="H52" i="8"/>
  <c r="H49" i="8"/>
  <c r="A12" i="9"/>
  <c r="B12" i="9"/>
  <c r="I45" i="8"/>
  <c r="D11" i="9" s="1"/>
  <c r="H44" i="8"/>
  <c r="H42" i="8"/>
  <c r="H40" i="8"/>
  <c r="H37" i="8"/>
  <c r="H34" i="8"/>
  <c r="H32" i="8"/>
  <c r="H30" i="8"/>
  <c r="H27" i="8"/>
  <c r="A11" i="9"/>
  <c r="B11" i="9"/>
  <c r="I23" i="8"/>
  <c r="D10" i="9" s="1"/>
  <c r="H22" i="8"/>
  <c r="H23" i="8" s="1"/>
  <c r="C10" i="9" s="1"/>
  <c r="A10" i="9"/>
  <c r="B10" i="9"/>
  <c r="I18" i="8"/>
  <c r="D9" i="9" s="1"/>
  <c r="H17" i="8"/>
  <c r="H15" i="8"/>
  <c r="H13" i="8"/>
  <c r="H8" i="8"/>
  <c r="A9" i="9"/>
  <c r="B9" i="9"/>
  <c r="B5" i="9"/>
  <c r="B4" i="9"/>
  <c r="A5" i="10"/>
  <c r="C10" i="10"/>
  <c r="C11" i="10"/>
  <c r="H181" i="8" l="1"/>
  <c r="C14" i="9" s="1"/>
  <c r="I204" i="8"/>
  <c r="H18" i="8"/>
  <c r="C9" i="9" s="1"/>
  <c r="H198" i="8"/>
  <c r="C16" i="9" s="1"/>
  <c r="H146" i="8"/>
  <c r="C13" i="9" s="1"/>
  <c r="H89" i="8"/>
  <c r="C12" i="9" s="1"/>
  <c r="H45" i="8"/>
  <c r="C11" i="9" s="1"/>
  <c r="H201" i="8" l="1"/>
  <c r="F201" i="8" s="1"/>
  <c r="F202" i="8" s="1"/>
  <c r="C21" i="10" s="1"/>
  <c r="D22" i="9"/>
  <c r="C22" i="10"/>
  <c r="C19" i="9" l="1"/>
  <c r="C20" i="9"/>
  <c r="F204" i="8"/>
  <c r="H202" i="8"/>
  <c r="H204" i="8" s="1"/>
  <c r="C19" i="10"/>
  <c r="C18" i="10" s="1"/>
  <c r="C22" i="9"/>
</calcChain>
</file>

<file path=xl/sharedStrings.xml><?xml version="1.0" encoding="utf-8"?>
<sst xmlns="http://schemas.openxmlformats.org/spreadsheetml/2006/main" count="370" uniqueCount="237">
  <si>
    <t>Stavba  :</t>
  </si>
  <si>
    <t>Objekt   :</t>
  </si>
  <si>
    <t>Poř.</t>
  </si>
  <si>
    <t>Číslo položky</t>
  </si>
  <si>
    <t>Název položky</t>
  </si>
  <si>
    <t>m.j.</t>
  </si>
  <si>
    <t>Výměra</t>
  </si>
  <si>
    <t>Cena/mj</t>
  </si>
  <si>
    <t>Cena celkem</t>
  </si>
  <si>
    <t xml:space="preserve">                                          R E K A P I T U L A C E</t>
  </si>
  <si>
    <t>Stavba :</t>
  </si>
  <si>
    <t>Objekt :</t>
  </si>
  <si>
    <t>Číslo</t>
  </si>
  <si>
    <t>Název stavebního oddílu</t>
  </si>
  <si>
    <t>Nabídková cena</t>
  </si>
  <si>
    <t xml:space="preserve">                    NABÍDKOVÉHO ROZPOČTU VČ. VÝKAZU VÝMĚR</t>
  </si>
  <si>
    <t>Hmotnost</t>
  </si>
  <si>
    <t>NORMEX MANAGER</t>
  </si>
  <si>
    <t>(C) NORMEX Praha</t>
  </si>
  <si>
    <t>Rozpočet a NZ</t>
  </si>
  <si>
    <t>software &amp; normy</t>
  </si>
  <si>
    <t>Stavba:</t>
  </si>
  <si>
    <t>Objekt:</t>
  </si>
  <si>
    <t>Středisko:</t>
  </si>
  <si>
    <t>Cena včetně DPH :</t>
  </si>
  <si>
    <t>Kč</t>
  </si>
  <si>
    <t>Cena bez DPH:</t>
  </si>
  <si>
    <t>Hmotnost :</t>
  </si>
  <si>
    <t>T</t>
  </si>
  <si>
    <t>Zpracoval:</t>
  </si>
  <si>
    <t>Dne:</t>
  </si>
  <si>
    <t xml:space="preserve">874 - K.Vary, ZŠ Konečná 25, Rybáře                     </t>
  </si>
  <si>
    <t xml:space="preserve">                                                  </t>
  </si>
  <si>
    <t xml:space="preserve">DOKONCUJICI KONSTRUKCE                            </t>
  </si>
  <si>
    <t>C95394-1000/99</t>
  </si>
  <si>
    <t xml:space="preserve">Osaz kotev prvků zabetonováním 1kg                </t>
  </si>
  <si>
    <t xml:space="preserve">ks  </t>
  </si>
  <si>
    <t xml:space="preserve">PPR 20        </t>
  </si>
  <si>
    <t>+</t>
  </si>
  <si>
    <t xml:space="preserve">5+2*2+3*3                                         </t>
  </si>
  <si>
    <t xml:space="preserve">PPR 25        </t>
  </si>
  <si>
    <t xml:space="preserve">5*2                                               </t>
  </si>
  <si>
    <t xml:space="preserve">kan.D 75      </t>
  </si>
  <si>
    <t xml:space="preserve">4                                                 </t>
  </si>
  <si>
    <t xml:space="preserve">42396095      </t>
  </si>
  <si>
    <t xml:space="preserve">Objímky potr.závěs+guma 20-24 G 1/2"              </t>
  </si>
  <si>
    <t xml:space="preserve">42396081      </t>
  </si>
  <si>
    <t xml:space="preserve">Objímky potr.závěs+guma 25-30 G 3/4"              </t>
  </si>
  <si>
    <t xml:space="preserve">42396078      </t>
  </si>
  <si>
    <t xml:space="preserve">Trubk.objímky DN 70mm                             </t>
  </si>
  <si>
    <t>Oddíl celkem</t>
  </si>
  <si>
    <t xml:space="preserve">PRESUN HMOT                                       </t>
  </si>
  <si>
    <t xml:space="preserve">C99928-1111   </t>
  </si>
  <si>
    <t xml:space="preserve">Přesun hm v.do 25m     *                          </t>
  </si>
  <si>
    <t xml:space="preserve">t   </t>
  </si>
  <si>
    <t xml:space="preserve">IZOLACE TEPELNE                                   </t>
  </si>
  <si>
    <t>C71346-2112/99</t>
  </si>
  <si>
    <t xml:space="preserve">Izol potrubí skruž PE spona DN 20                 </t>
  </si>
  <si>
    <t xml:space="preserve">m   </t>
  </si>
  <si>
    <t xml:space="preserve">              </t>
  </si>
  <si>
    <t xml:space="preserve">11.5+6+4.5+16.5                                   </t>
  </si>
  <si>
    <t xml:space="preserve">28770192      </t>
  </si>
  <si>
    <t xml:space="preserve">Izolace PE návlek.D 22/5                          </t>
  </si>
  <si>
    <t xml:space="preserve">28770193      </t>
  </si>
  <si>
    <t xml:space="preserve">Izolace PE návlek.D 22/13                         </t>
  </si>
  <si>
    <t xml:space="preserve">28770194      </t>
  </si>
  <si>
    <t xml:space="preserve">Izolace PE návlek.D 22/20                         </t>
  </si>
  <si>
    <t xml:space="preserve">4.5+16.5                                          </t>
  </si>
  <si>
    <t>C71346-2113/99</t>
  </si>
  <si>
    <t xml:space="preserve">Izol potrubí skruž PE spona DN 25                 </t>
  </si>
  <si>
    <t xml:space="preserve">14.5+13                                           </t>
  </si>
  <si>
    <t xml:space="preserve">28770203      </t>
  </si>
  <si>
    <t xml:space="preserve">Izolace PE návlek.D 28/5                          </t>
  </si>
  <si>
    <t xml:space="preserve">28770195      </t>
  </si>
  <si>
    <t xml:space="preserve">Izolace PE návlek.D 28/20                         </t>
  </si>
  <si>
    <t xml:space="preserve">C99871-3103   </t>
  </si>
  <si>
    <t xml:space="preserve">Přesun hm izol.tepel.výška 24m   *                </t>
  </si>
  <si>
    <t xml:space="preserve">VNITRNI KANALIZACE                                </t>
  </si>
  <si>
    <t xml:space="preserve">C72117-1803   </t>
  </si>
  <si>
    <t xml:space="preserve">Dmtž potrubí PVC-D 75                             </t>
  </si>
  <si>
    <t xml:space="preserve">2.5+1                                             </t>
  </si>
  <si>
    <t xml:space="preserve">C72129-0823   </t>
  </si>
  <si>
    <t xml:space="preserve">Dmtž kanaliz přesun hmot -24m  *                  </t>
  </si>
  <si>
    <t xml:space="preserve">R72110-0911/0 </t>
  </si>
  <si>
    <t xml:space="preserve">Uzátkovaní kanalizačního hrdla                    </t>
  </si>
  <si>
    <t xml:space="preserve">PVC DN50                                          </t>
  </si>
  <si>
    <t xml:space="preserve">C72117-0962   </t>
  </si>
  <si>
    <t xml:space="preserve">Potrubí PVC odpadní propojení D 63                </t>
  </si>
  <si>
    <t xml:space="preserve">kus </t>
  </si>
  <si>
    <t xml:space="preserve">C72117-0953   </t>
  </si>
  <si>
    <t xml:space="preserve">Potrubí PVC odpadní vsaz odbhr d 75               </t>
  </si>
  <si>
    <t>C72117-4024/98</t>
  </si>
  <si>
    <t xml:space="preserve">Potrubí z PP HT Systém                            </t>
  </si>
  <si>
    <t xml:space="preserve">odpadní hrdlové DN 70                             </t>
  </si>
  <si>
    <t xml:space="preserve">3.5+0.2+1+4.3                                     </t>
  </si>
  <si>
    <t>C72117-4042/98</t>
  </si>
  <si>
    <t xml:space="preserve">připojovací hrdlové DN 40                         </t>
  </si>
  <si>
    <t xml:space="preserve">0.3*2+1.6+0.3+0.5+1                               </t>
  </si>
  <si>
    <t>C72117-4043/98</t>
  </si>
  <si>
    <t xml:space="preserve">připojovací hrdlové DN 50                         </t>
  </si>
  <si>
    <t xml:space="preserve">0.5+0.5+0.4+0.3+0.3                               </t>
  </si>
  <si>
    <t xml:space="preserve">28770270      </t>
  </si>
  <si>
    <t xml:space="preserve">Čisticí kus HT D 75mm                             </t>
  </si>
  <si>
    <t>R72127-3145/01</t>
  </si>
  <si>
    <t xml:space="preserve">Mont.hlavice ventilač půd.PVC HL 900              </t>
  </si>
  <si>
    <t xml:space="preserve">28696991      </t>
  </si>
  <si>
    <t xml:space="preserve">Hlavice vent.půdová HL 904 DN 40                  </t>
  </si>
  <si>
    <t xml:space="preserve">28614165      </t>
  </si>
  <si>
    <t xml:space="preserve">Zátka HTM DN 70mm                                 </t>
  </si>
  <si>
    <t xml:space="preserve">C72119-4104   </t>
  </si>
  <si>
    <t xml:space="preserve">Vyvedení kanal výpustek D 40                      </t>
  </si>
  <si>
    <t xml:space="preserve">C72119-4105   </t>
  </si>
  <si>
    <t xml:space="preserve">Vyvedení kanal výpustek D 50                      </t>
  </si>
  <si>
    <t xml:space="preserve">C72129-0111   </t>
  </si>
  <si>
    <t xml:space="preserve">Zkouška těs kanal vodou -DN 125                   </t>
  </si>
  <si>
    <t xml:space="preserve">9+4+2                                             </t>
  </si>
  <si>
    <t xml:space="preserve">C99872-1103   </t>
  </si>
  <si>
    <t xml:space="preserve">Přesun hm kanalizace výška 24m                    </t>
  </si>
  <si>
    <t xml:space="preserve">VNITRNI VODOVOD                                   </t>
  </si>
  <si>
    <t xml:space="preserve">C72213-0801   </t>
  </si>
  <si>
    <t xml:space="preserve">Dmtž potrubí ocelzáv -DN 25                       </t>
  </si>
  <si>
    <t xml:space="preserve">2.5+2+5+5+2                                       </t>
  </si>
  <si>
    <t xml:space="preserve">C72218-1812   </t>
  </si>
  <si>
    <t xml:space="preserve">Dmtž plsť pásu z trub -D50                        </t>
  </si>
  <si>
    <t xml:space="preserve">C72229-0823   </t>
  </si>
  <si>
    <t xml:space="preserve">Dmtž vodovod přesun výška -24m                    </t>
  </si>
  <si>
    <t xml:space="preserve">C72217-0942   </t>
  </si>
  <si>
    <t xml:space="preserve">Potrubí PPr spojka K 285 G 1/2                    </t>
  </si>
  <si>
    <t xml:space="preserve">1+2*3                                             </t>
  </si>
  <si>
    <t xml:space="preserve">C72217-0943   </t>
  </si>
  <si>
    <t xml:space="preserve">Potrubí rPE spojka K 285 G 3/4"                   </t>
  </si>
  <si>
    <t xml:space="preserve">C72217-0911   </t>
  </si>
  <si>
    <t xml:space="preserve">Potrubí rPE vsaz odboč D 32                       </t>
  </si>
  <si>
    <t xml:space="preserve">C72213-0901   </t>
  </si>
  <si>
    <t xml:space="preserve">Potrubí závit zátka                               </t>
  </si>
  <si>
    <t>R72217-1221/02</t>
  </si>
  <si>
    <t xml:space="preserve">Potrubí PPR D 20/2,8 PN 16                        </t>
  </si>
  <si>
    <t>*</t>
  </si>
  <si>
    <t xml:space="preserve">studená                                           </t>
  </si>
  <si>
    <t xml:space="preserve">2.7+0.45*4+0.15*4+1.7+0.2*2+1.7+0.2*2+0.2+1+1     </t>
  </si>
  <si>
    <t>R72217-1222/01</t>
  </si>
  <si>
    <t xml:space="preserve">Potrubí PPR D 25/3,5 PN 16                        </t>
  </si>
  <si>
    <t xml:space="preserve">0.8+0.2+0.2+5.7+1.8+3.3+0.2+2.3                   </t>
  </si>
  <si>
    <t>R72217-1221/03</t>
  </si>
  <si>
    <t xml:space="preserve">teplá                                             </t>
  </si>
  <si>
    <t xml:space="preserve">2.7+0.55*4+1.8+0.2*2+1.8+0.2*2+0.2+1              </t>
  </si>
  <si>
    <t xml:space="preserve">cirkulace                                         </t>
  </si>
  <si>
    <t xml:space="preserve">0.5+0.3+0.9+0.3+5.8+1.9+1.5+5.3                   </t>
  </si>
  <si>
    <t>R72217-1222/03</t>
  </si>
  <si>
    <t xml:space="preserve">0.8+0.3+5.9+2+1.6+2.4                             </t>
  </si>
  <si>
    <t xml:space="preserve">C72219-0401   </t>
  </si>
  <si>
    <t xml:space="preserve">Upev vypust DN 15                                 </t>
  </si>
  <si>
    <t xml:space="preserve">10*2                                              </t>
  </si>
  <si>
    <t xml:space="preserve">C72222-0121   </t>
  </si>
  <si>
    <t xml:space="preserve">Nástěnka K 247 G 1/2                              </t>
  </si>
  <si>
    <t xml:space="preserve">par </t>
  </si>
  <si>
    <t xml:space="preserve">C72223-9101   </t>
  </si>
  <si>
    <t xml:space="preserve">Mtž vodov armatur 2závit G 1/2                    </t>
  </si>
  <si>
    <t xml:space="preserve">55121192      </t>
  </si>
  <si>
    <t xml:space="preserve">C72223-9102   </t>
  </si>
  <si>
    <t xml:space="preserve">Mtž vodov armatur 2závit G 3/4                    </t>
  </si>
  <si>
    <t xml:space="preserve">55121203      </t>
  </si>
  <si>
    <t xml:space="preserve">C72229-0226   </t>
  </si>
  <si>
    <t xml:space="preserve">Zkouška tlak potr -DN 50                          </t>
  </si>
  <si>
    <t xml:space="preserve">11.5+14.5+27+13                                   </t>
  </si>
  <si>
    <t xml:space="preserve">C72229-0234   </t>
  </si>
  <si>
    <t xml:space="preserve">Proplach a dezinfekce -DN 80                      </t>
  </si>
  <si>
    <t xml:space="preserve">C99872-2103   </t>
  </si>
  <si>
    <t xml:space="preserve">Přesun hm vodovod výška 24m                       </t>
  </si>
  <si>
    <t xml:space="preserve">ZARIZOVACI PREDMETY                               </t>
  </si>
  <si>
    <t xml:space="preserve">C72521-0821   </t>
  </si>
  <si>
    <t xml:space="preserve">Dmtž umyvadlo dit,ocel,lit                        </t>
  </si>
  <si>
    <t>soub</t>
  </si>
  <si>
    <t xml:space="preserve">C72570-6811   </t>
  </si>
  <si>
    <t xml:space="preserve">Dmtž  dřez kameninový                             </t>
  </si>
  <si>
    <t>sada</t>
  </si>
  <si>
    <t xml:space="preserve">C72582-0801   </t>
  </si>
  <si>
    <t xml:space="preserve">Dmtž baterie nástěn                               </t>
  </si>
  <si>
    <t xml:space="preserve">C72582-0802   </t>
  </si>
  <si>
    <t xml:space="preserve">Dmtž baterie stoján 1otvor                        </t>
  </si>
  <si>
    <t xml:space="preserve">C72586-0811   </t>
  </si>
  <si>
    <t xml:space="preserve">Dmtž uzávěr zápach jdn                            </t>
  </si>
  <si>
    <t xml:space="preserve">C72559-0813   </t>
  </si>
  <si>
    <t xml:space="preserve">Dmtž zaříz předmět přesun vyska-24m               </t>
  </si>
  <si>
    <t xml:space="preserve">C72580-0924   </t>
  </si>
  <si>
    <t xml:space="preserve">Zpět mtž baterie nástěn                           </t>
  </si>
  <si>
    <t xml:space="preserve">C72521-9401   </t>
  </si>
  <si>
    <t xml:space="preserve">Mtž umyvadel du na šroub do zdi                   </t>
  </si>
  <si>
    <t xml:space="preserve">64297022      </t>
  </si>
  <si>
    <t xml:space="preserve">Umyvadlo stand.keram.š.55cm                       </t>
  </si>
  <si>
    <t xml:space="preserve">C72581-0401   </t>
  </si>
  <si>
    <t xml:space="preserve">Ventil rohový -trub T 66 G 1/2                    </t>
  </si>
  <si>
    <t xml:space="preserve">10*2+1                                            </t>
  </si>
  <si>
    <t xml:space="preserve">C72582-9301   </t>
  </si>
  <si>
    <t xml:space="preserve">Mtž baterie umyv a dřez stojánkG1/2               </t>
  </si>
  <si>
    <t xml:space="preserve">55199961      </t>
  </si>
  <si>
    <t xml:space="preserve">Baterie stoj.umyvadlová                           </t>
  </si>
  <si>
    <t xml:space="preserve"> ks </t>
  </si>
  <si>
    <t xml:space="preserve">s odpad.soupravou                                 </t>
  </si>
  <si>
    <t xml:space="preserve">C72586-9101   </t>
  </si>
  <si>
    <t xml:space="preserve">Mtž uzávěrka zápach -D 40 umyv                    </t>
  </si>
  <si>
    <t xml:space="preserve">55196150      </t>
  </si>
  <si>
    <t xml:space="preserve">Sifon umyvadlovy chrom DN 40                      </t>
  </si>
  <si>
    <t xml:space="preserve">C99872-5103   </t>
  </si>
  <si>
    <t xml:space="preserve">Zařiz předm přesun hmot výška -24m                </t>
  </si>
  <si>
    <t xml:space="preserve">DREVOSTAVBY                                       </t>
  </si>
  <si>
    <t>R76316-4251/98</t>
  </si>
  <si>
    <t xml:space="preserve">Obklad SDK, zaplent.potrubí                       </t>
  </si>
  <si>
    <t xml:space="preserve">m2  </t>
  </si>
  <si>
    <t xml:space="preserve">opl.d.standardní A tl. 12,5mm                     </t>
  </si>
  <si>
    <t xml:space="preserve">0.48+0.44+1.4+0.88                                </t>
  </si>
  <si>
    <t xml:space="preserve">C99876-3101   </t>
  </si>
  <si>
    <t xml:space="preserve">Dřevstavby přesun hmot výška -12m                 </t>
  </si>
  <si>
    <t xml:space="preserve">DOPOČTY PRIRAZEK                                  </t>
  </si>
  <si>
    <t xml:space="preserve">C0941/01      </t>
  </si>
  <si>
    <t xml:space="preserve">Vrn HSV - zednické výpomoce                       </t>
  </si>
  <si>
    <t xml:space="preserve">kpl </t>
  </si>
  <si>
    <t xml:space="preserve">C0942         </t>
  </si>
  <si>
    <t xml:space="preserve">VRN HSV - zařízení staveniště  2,3%               </t>
  </si>
  <si>
    <t xml:space="preserve">TKč </t>
  </si>
  <si>
    <t xml:space="preserve">/zadá se absol.částka základny/                   </t>
  </si>
  <si>
    <t>REKAPITULACE:</t>
  </si>
  <si>
    <t>Celkem</t>
  </si>
  <si>
    <t>Daň z přidané hodnoty:</t>
  </si>
  <si>
    <t>Cena včetně DPH:</t>
  </si>
  <si>
    <t xml:space="preserve">95 - Projektové práce Ing.M.Pelikánová       </t>
  </si>
  <si>
    <t xml:space="preserve">            </t>
  </si>
  <si>
    <t xml:space="preserve">Hlaváčková          </t>
  </si>
  <si>
    <t xml:space="preserve">8740010 - Staveb.úpravy učebny-zdravotně technické instalace                   </t>
  </si>
  <si>
    <t>Ing.Michaela Pelikánová</t>
  </si>
  <si>
    <t>DPH 21%:</t>
  </si>
  <si>
    <t>21% daň z PH :</t>
  </si>
  <si>
    <t>VÝKAZ  VÝMĚR</t>
  </si>
  <si>
    <t xml:space="preserve">Potrubí PPR s čedič. vlákny D25x3,5 PN 16              </t>
  </si>
  <si>
    <t xml:space="preserve">Potrubí PPR s čedič. vlákny D20x2,8 PN 16              </t>
  </si>
  <si>
    <t xml:space="preserve">Kulový kohout  R 250D G1/2"              </t>
  </si>
  <si>
    <t xml:space="preserve">Kohouty kulové  R250D 3/4"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</si>
</sst>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8" x14ac:knownFonts="1">
    <font>
      <sz val="10"/>
      <name val="Arial CE"/>
      <charset val="238"/>
    </font>
    <font>
      <sz val="8"/>
      <name val="Arial CE"/>
      <family val="2"/>
      <charset val="238"/>
    </font>
    <font>
      <b/>
      <i/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8"/>
      <name val="Arial CE"/>
      <family val="2"/>
      <charset val="238"/>
    </font>
    <font>
      <b/>
      <sz val="10"/>
      <name val="Arial CE"/>
      <family val="2"/>
      <charset val="238"/>
    </font>
    <font>
      <b/>
      <sz val="8"/>
      <name val="Arial CE"/>
      <charset val="238"/>
    </font>
    <font>
      <sz val="8"/>
      <name val="Arial CE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horizontal="left"/>
    </xf>
    <xf numFmtId="164" fontId="1" fillId="0" borderId="0" xfId="0" applyNumberFormat="1" applyFont="1"/>
    <xf numFmtId="0" fontId="2" fillId="0" borderId="1" xfId="0" applyFont="1" applyBorder="1" applyAlignment="1"/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2" fillId="0" borderId="2" xfId="0" applyFont="1" applyBorder="1" applyAlignment="1">
      <alignment horizontal="left"/>
    </xf>
    <xf numFmtId="14" fontId="1" fillId="0" borderId="0" xfId="0" applyNumberFormat="1" applyFont="1"/>
    <xf numFmtId="0" fontId="1" fillId="0" borderId="0" xfId="0" applyNumberFormat="1" applyFont="1"/>
    <xf numFmtId="164" fontId="0" fillId="0" borderId="0" xfId="0" applyNumberFormat="1"/>
    <xf numFmtId="49" fontId="1" fillId="0" borderId="0" xfId="0" applyNumberFormat="1" applyFont="1"/>
    <xf numFmtId="49" fontId="2" fillId="0" borderId="1" xfId="0" applyNumberFormat="1" applyFont="1" applyBorder="1" applyAlignment="1">
      <alignment horizontal="left"/>
    </xf>
    <xf numFmtId="49" fontId="1" fillId="0" borderId="0" xfId="0" applyNumberFormat="1" applyFont="1" applyAlignment="1">
      <alignment horizontal="left"/>
    </xf>
    <xf numFmtId="49" fontId="2" fillId="0" borderId="3" xfId="0" applyNumberFormat="1" applyFont="1" applyBorder="1" applyAlignment="1">
      <alignment horizontal="left"/>
    </xf>
    <xf numFmtId="0" fontId="0" fillId="0" borderId="0" xfId="0" applyNumberFormat="1"/>
    <xf numFmtId="0" fontId="3" fillId="0" borderId="0" xfId="0" applyNumberFormat="1" applyFont="1"/>
    <xf numFmtId="0" fontId="2" fillId="0" borderId="1" xfId="0" applyNumberFormat="1" applyFont="1" applyBorder="1"/>
    <xf numFmtId="0" fontId="0" fillId="0" borderId="0" xfId="0" applyAlignment="1">
      <alignment horizontal="right"/>
    </xf>
    <xf numFmtId="0" fontId="4" fillId="0" borderId="0" xfId="0" applyFont="1"/>
    <xf numFmtId="49" fontId="0" fillId="0" borderId="0" xfId="0" applyNumberFormat="1"/>
    <xf numFmtId="0" fontId="5" fillId="0" borderId="0" xfId="0" applyFont="1"/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3" fontId="0" fillId="0" borderId="0" xfId="0" applyNumberFormat="1"/>
    <xf numFmtId="165" fontId="0" fillId="0" borderId="0" xfId="0" applyNumberFormat="1"/>
    <xf numFmtId="0" fontId="5" fillId="0" borderId="4" xfId="0" applyFont="1" applyBorder="1" applyAlignment="1">
      <alignment vertical="center"/>
    </xf>
    <xf numFmtId="3" fontId="5" fillId="0" borderId="4" xfId="0" applyNumberFormat="1" applyFont="1" applyBorder="1" applyAlignment="1">
      <alignment vertical="center"/>
    </xf>
    <xf numFmtId="4" fontId="0" fillId="0" borderId="0" xfId="0" applyNumberFormat="1"/>
    <xf numFmtId="4" fontId="1" fillId="0" borderId="0" xfId="0" applyNumberFormat="1" applyFont="1"/>
    <xf numFmtId="4" fontId="2" fillId="0" borderId="1" xfId="0" applyNumberFormat="1" applyFont="1" applyBorder="1" applyAlignment="1">
      <alignment horizontal="center"/>
    </xf>
    <xf numFmtId="49" fontId="6" fillId="0" borderId="0" xfId="0" applyNumberFormat="1" applyFont="1" applyAlignment="1">
      <alignment horizontal="left" vertical="center"/>
    </xf>
    <xf numFmtId="49" fontId="6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5" xfId="0" applyFont="1" applyBorder="1" applyAlignment="1">
      <alignment vertical="center"/>
    </xf>
    <xf numFmtId="2" fontId="6" fillId="0" borderId="0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49" fontId="1" fillId="0" borderId="4" xfId="0" applyNumberFormat="1" applyFont="1" applyBorder="1"/>
    <xf numFmtId="0" fontId="1" fillId="0" borderId="4" xfId="0" applyFont="1" applyBorder="1"/>
    <xf numFmtId="164" fontId="6" fillId="0" borderId="2" xfId="0" applyNumberFormat="1" applyFont="1" applyBorder="1" applyAlignment="1">
      <alignment vertical="center"/>
    </xf>
    <xf numFmtId="49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49" fontId="6" fillId="0" borderId="7" xfId="0" applyNumberFormat="1" applyFont="1" applyBorder="1" applyAlignment="1">
      <alignment vertical="center"/>
    </xf>
    <xf numFmtId="0" fontId="6" fillId="0" borderId="7" xfId="0" applyFont="1" applyBorder="1" applyAlignment="1">
      <alignment vertical="center"/>
    </xf>
    <xf numFmtId="164" fontId="6" fillId="0" borderId="8" xfId="0" applyNumberFormat="1" applyFont="1" applyBorder="1" applyAlignment="1">
      <alignment vertical="center"/>
    </xf>
    <xf numFmtId="164" fontId="6" fillId="0" borderId="9" xfId="0" applyNumberFormat="1" applyFont="1" applyBorder="1" applyAlignment="1">
      <alignment vertical="center"/>
    </xf>
    <xf numFmtId="49" fontId="6" fillId="0" borderId="4" xfId="0" applyNumberFormat="1" applyFont="1" applyBorder="1" applyAlignment="1">
      <alignment vertical="center"/>
    </xf>
    <xf numFmtId="0" fontId="6" fillId="0" borderId="4" xfId="0" applyFont="1" applyBorder="1" applyAlignment="1">
      <alignment vertical="center"/>
    </xf>
    <xf numFmtId="49" fontId="6" fillId="0" borderId="4" xfId="0" applyNumberFormat="1" applyFont="1" applyBorder="1" applyAlignment="1">
      <alignment horizontal="right" vertical="center"/>
    </xf>
    <xf numFmtId="49" fontId="6" fillId="0" borderId="2" xfId="0" applyNumberFormat="1" applyFont="1" applyBorder="1" applyAlignment="1">
      <alignment horizontal="right" vertical="center"/>
    </xf>
    <xf numFmtId="2" fontId="7" fillId="0" borderId="0" xfId="0" applyNumberFormat="1" applyFont="1" applyBorder="1" applyAlignment="1">
      <alignment vertical="center"/>
    </xf>
    <xf numFmtId="164" fontId="7" fillId="0" borderId="8" xfId="0" applyNumberFormat="1" applyFont="1" applyBorder="1" applyAlignment="1">
      <alignment vertical="center"/>
    </xf>
    <xf numFmtId="2" fontId="7" fillId="0" borderId="7" xfId="0" applyNumberFormat="1" applyFont="1" applyBorder="1" applyAlignment="1">
      <alignment vertical="center"/>
    </xf>
    <xf numFmtId="164" fontId="7" fillId="0" borderId="9" xfId="0" applyNumberFormat="1" applyFont="1" applyBorder="1" applyAlignment="1">
      <alignment vertical="center"/>
    </xf>
    <xf numFmtId="4" fontId="1" fillId="0" borderId="0" xfId="0" applyNumberFormat="1" applyFont="1" applyAlignment="1">
      <alignment horizontal="right"/>
    </xf>
    <xf numFmtId="0" fontId="6" fillId="0" borderId="0" xfId="0" applyNumberFormat="1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7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0" fontId="6" fillId="0" borderId="4" xfId="0" applyNumberFormat="1" applyFont="1" applyBorder="1" applyAlignment="1">
      <alignment vertical="center"/>
    </xf>
    <xf numFmtId="4" fontId="6" fillId="0" borderId="4" xfId="0" applyNumberFormat="1" applyFont="1" applyBorder="1" applyAlignment="1">
      <alignment horizontal="right" vertical="center"/>
    </xf>
    <xf numFmtId="164" fontId="6" fillId="0" borderId="2" xfId="0" applyNumberFormat="1" applyFont="1" applyBorder="1" applyAlignment="1">
      <alignment horizontal="right" vertical="center"/>
    </xf>
    <xf numFmtId="4" fontId="7" fillId="0" borderId="0" xfId="0" applyNumberFormat="1" applyFont="1" applyBorder="1" applyAlignment="1">
      <alignment vertical="center"/>
    </xf>
    <xf numFmtId="4" fontId="7" fillId="0" borderId="7" xfId="0" applyNumberFormat="1" applyFont="1" applyBorder="1" applyAlignment="1">
      <alignment vertical="center"/>
    </xf>
    <xf numFmtId="4" fontId="1" fillId="0" borderId="0" xfId="0" applyNumberFormat="1" applyFont="1" applyBorder="1"/>
    <xf numFmtId="4" fontId="2" fillId="0" borderId="0" xfId="0" applyNumberFormat="1" applyFont="1" applyBorder="1" applyAlignment="1">
      <alignment horizontal="center"/>
    </xf>
    <xf numFmtId="4" fontId="1" fillId="0" borderId="4" xfId="0" applyNumberFormat="1" applyFont="1" applyBorder="1"/>
    <xf numFmtId="4" fontId="6" fillId="0" borderId="4" xfId="0" applyNumberFormat="1" applyFont="1" applyBorder="1" applyAlignment="1">
      <alignment vertical="center"/>
    </xf>
    <xf numFmtId="10" fontId="6" fillId="0" borderId="4" xfId="0" applyNumberFormat="1" applyFont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I205"/>
  <sheetViews>
    <sheetView tabSelected="1" topLeftCell="A166" workbookViewId="0">
      <selection activeCell="D142" sqref="D142"/>
    </sheetView>
  </sheetViews>
  <sheetFormatPr defaultColWidth="9.28515625" defaultRowHeight="11.25" x14ac:dyDescent="0.2"/>
  <cols>
    <col min="1" max="1" width="3.7109375" style="1" customWidth="1"/>
    <col min="2" max="2" width="12.28515625" style="13" customWidth="1"/>
    <col min="3" max="3" width="1.28515625" style="1" customWidth="1"/>
    <col min="4" max="4" width="29" style="13" customWidth="1"/>
    <col min="5" max="5" width="3.5703125" style="1" customWidth="1"/>
    <col min="6" max="6" width="9.7109375" style="31" customWidth="1"/>
    <col min="7" max="7" width="8.5703125" style="31" customWidth="1"/>
    <col min="8" max="8" width="10.28515625" style="31" customWidth="1"/>
    <col min="9" max="9" width="8.5703125" style="4" customWidth="1"/>
    <col min="10" max="16384" width="9.28515625" style="1"/>
  </cols>
  <sheetData>
    <row r="1" spans="1:9" x14ac:dyDescent="0.2">
      <c r="A1" s="1" t="s">
        <v>0</v>
      </c>
      <c r="D1" s="13" t="s">
        <v>31</v>
      </c>
    </row>
    <row r="2" spans="1:9" x14ac:dyDescent="0.2">
      <c r="A2" s="1" t="s">
        <v>1</v>
      </c>
      <c r="D2" s="13" t="s">
        <v>228</v>
      </c>
    </row>
    <row r="4" spans="1:9" x14ac:dyDescent="0.2">
      <c r="A4" s="5" t="s">
        <v>2</v>
      </c>
      <c r="B4" s="16" t="s">
        <v>3</v>
      </c>
      <c r="C4" s="9"/>
      <c r="D4" s="14" t="s">
        <v>4</v>
      </c>
      <c r="E4" s="6" t="s">
        <v>5</v>
      </c>
      <c r="F4" s="32" t="s">
        <v>6</v>
      </c>
      <c r="G4" s="32" t="s">
        <v>7</v>
      </c>
      <c r="H4" s="32" t="s">
        <v>8</v>
      </c>
      <c r="I4" s="7" t="s">
        <v>16</v>
      </c>
    </row>
    <row r="5" spans="1:9" x14ac:dyDescent="0.2">
      <c r="A5" s="2"/>
      <c r="B5" s="33" t="s">
        <v>32</v>
      </c>
      <c r="C5" s="3"/>
      <c r="D5" s="15"/>
      <c r="E5" s="2"/>
      <c r="F5" s="57"/>
      <c r="G5" s="57"/>
      <c r="H5" s="67"/>
    </row>
    <row r="6" spans="1:9" x14ac:dyDescent="0.2">
      <c r="A6" s="35">
        <v>9</v>
      </c>
      <c r="B6" s="34" t="s">
        <v>33</v>
      </c>
      <c r="F6" s="68"/>
    </row>
    <row r="8" spans="1:9" x14ac:dyDescent="0.2">
      <c r="A8" s="1">
        <v>1</v>
      </c>
      <c r="B8" s="13" t="s">
        <v>34</v>
      </c>
      <c r="D8" s="13" t="s">
        <v>35</v>
      </c>
      <c r="E8" s="1" t="s">
        <v>36</v>
      </c>
      <c r="F8" s="31">
        <v>32</v>
      </c>
      <c r="H8" s="31">
        <f>F8*G8</f>
        <v>0</v>
      </c>
      <c r="I8" s="4">
        <v>2.5600000000000002E-3</v>
      </c>
    </row>
    <row r="9" spans="1:9" x14ac:dyDescent="0.2">
      <c r="B9" s="13" t="s">
        <v>37</v>
      </c>
      <c r="C9" s="1" t="s">
        <v>38</v>
      </c>
      <c r="D9" s="13" t="s">
        <v>39</v>
      </c>
      <c r="G9" s="31">
        <v>18</v>
      </c>
    </row>
    <row r="10" spans="1:9" x14ac:dyDescent="0.2">
      <c r="B10" s="13" t="s">
        <v>40</v>
      </c>
      <c r="C10" s="1" t="s">
        <v>38</v>
      </c>
      <c r="D10" s="13" t="s">
        <v>41</v>
      </c>
      <c r="G10" s="31">
        <v>10</v>
      </c>
    </row>
    <row r="11" spans="1:9" x14ac:dyDescent="0.2">
      <c r="B11" s="13" t="s">
        <v>42</v>
      </c>
      <c r="C11" s="1" t="s">
        <v>38</v>
      </c>
      <c r="D11" s="13" t="s">
        <v>43</v>
      </c>
      <c r="G11" s="31">
        <v>4</v>
      </c>
    </row>
    <row r="13" spans="1:9" x14ac:dyDescent="0.2">
      <c r="A13" s="1">
        <v>2</v>
      </c>
      <c r="B13" s="13" t="s">
        <v>44</v>
      </c>
      <c r="D13" s="13" t="s">
        <v>45</v>
      </c>
      <c r="E13" s="1" t="s">
        <v>36</v>
      </c>
      <c r="F13" s="31">
        <v>18</v>
      </c>
      <c r="H13" s="31">
        <f>F13*G13</f>
        <v>0</v>
      </c>
      <c r="I13" s="4">
        <v>1.44E-2</v>
      </c>
    </row>
    <row r="15" spans="1:9" x14ac:dyDescent="0.2">
      <c r="A15" s="1">
        <v>3</v>
      </c>
      <c r="B15" s="13" t="s">
        <v>46</v>
      </c>
      <c r="D15" s="13" t="s">
        <v>47</v>
      </c>
      <c r="E15" s="1" t="s">
        <v>36</v>
      </c>
      <c r="F15" s="31">
        <v>10</v>
      </c>
      <c r="H15" s="31">
        <f>F15*G15</f>
        <v>0</v>
      </c>
      <c r="I15" s="4">
        <v>0.01</v>
      </c>
    </row>
    <row r="17" spans="1:9" x14ac:dyDescent="0.2">
      <c r="A17" s="1">
        <v>4</v>
      </c>
      <c r="B17" s="13" t="s">
        <v>48</v>
      </c>
      <c r="D17" s="13" t="s">
        <v>49</v>
      </c>
      <c r="E17" s="1" t="s">
        <v>36</v>
      </c>
      <c r="F17" s="31">
        <v>4</v>
      </c>
      <c r="H17" s="31">
        <f>F17*G17</f>
        <v>0</v>
      </c>
      <c r="I17" s="4">
        <v>1.6000000000000001E-4</v>
      </c>
    </row>
    <row r="18" spans="1:9" x14ac:dyDescent="0.2">
      <c r="A18" s="38" t="s">
        <v>50</v>
      </c>
      <c r="B18" s="39"/>
      <c r="C18" s="40"/>
      <c r="D18" s="39"/>
      <c r="E18" s="40"/>
      <c r="F18" s="69"/>
      <c r="G18" s="69"/>
      <c r="H18" s="70">
        <f>SUM(H7:H17)</f>
        <v>0</v>
      </c>
      <c r="I18" s="41">
        <f>SUM(I7:I17)</f>
        <v>2.7119999999999998E-2</v>
      </c>
    </row>
    <row r="19" spans="1:9" x14ac:dyDescent="0.2">
      <c r="B19" s="34" t="s">
        <v>32</v>
      </c>
    </row>
    <row r="20" spans="1:9" x14ac:dyDescent="0.2">
      <c r="A20" s="35">
        <v>99</v>
      </c>
      <c r="B20" s="34" t="s">
        <v>51</v>
      </c>
    </row>
    <row r="22" spans="1:9" x14ac:dyDescent="0.2">
      <c r="A22" s="1">
        <v>5</v>
      </c>
      <c r="B22" s="13" t="s">
        <v>52</v>
      </c>
      <c r="D22" s="13" t="s">
        <v>53</v>
      </c>
      <c r="E22" s="1" t="s">
        <v>54</v>
      </c>
      <c r="F22" s="31">
        <v>2.7E-2</v>
      </c>
      <c r="H22" s="31">
        <f>F22*G22</f>
        <v>0</v>
      </c>
      <c r="I22" s="4">
        <v>0</v>
      </c>
    </row>
    <row r="23" spans="1:9" x14ac:dyDescent="0.2">
      <c r="A23" s="38" t="s">
        <v>50</v>
      </c>
      <c r="B23" s="39"/>
      <c r="C23" s="40"/>
      <c r="D23" s="39"/>
      <c r="E23" s="40"/>
      <c r="F23" s="69"/>
      <c r="G23" s="69"/>
      <c r="H23" s="70">
        <f>SUM(H21:H22)</f>
        <v>0</v>
      </c>
      <c r="I23" s="41">
        <f>SUM(I21:I22)</f>
        <v>0</v>
      </c>
    </row>
    <row r="24" spans="1:9" x14ac:dyDescent="0.2">
      <c r="B24" s="34" t="s">
        <v>32</v>
      </c>
    </row>
    <row r="25" spans="1:9" x14ac:dyDescent="0.2">
      <c r="A25" s="35">
        <v>713</v>
      </c>
      <c r="B25" s="34" t="s">
        <v>55</v>
      </c>
    </row>
    <row r="27" spans="1:9" x14ac:dyDescent="0.2">
      <c r="A27" s="1">
        <v>6</v>
      </c>
      <c r="B27" s="13" t="s">
        <v>56</v>
      </c>
      <c r="D27" s="13" t="s">
        <v>57</v>
      </c>
      <c r="E27" s="1" t="s">
        <v>58</v>
      </c>
      <c r="F27" s="31">
        <v>38.5</v>
      </c>
      <c r="H27" s="31">
        <f>F27*G27</f>
        <v>0</v>
      </c>
      <c r="I27" s="4">
        <v>1.16E-3</v>
      </c>
    </row>
    <row r="28" spans="1:9" x14ac:dyDescent="0.2">
      <c r="B28" s="13" t="s">
        <v>59</v>
      </c>
      <c r="C28" s="1" t="s">
        <v>38</v>
      </c>
      <c r="D28" s="13" t="s">
        <v>60</v>
      </c>
      <c r="G28" s="31">
        <v>38.5</v>
      </c>
    </row>
    <row r="30" spans="1:9" x14ac:dyDescent="0.2">
      <c r="A30" s="1">
        <v>7</v>
      </c>
      <c r="B30" s="13" t="s">
        <v>61</v>
      </c>
      <c r="D30" s="13" t="s">
        <v>62</v>
      </c>
      <c r="E30" s="1" t="s">
        <v>58</v>
      </c>
      <c r="F30" s="31">
        <v>11.5</v>
      </c>
      <c r="H30" s="31">
        <f>F30*G30</f>
        <v>0</v>
      </c>
      <c r="I30" s="4">
        <v>0</v>
      </c>
    </row>
    <row r="32" spans="1:9" x14ac:dyDescent="0.2">
      <c r="A32" s="1">
        <v>8</v>
      </c>
      <c r="B32" s="13" t="s">
        <v>63</v>
      </c>
      <c r="D32" s="13" t="s">
        <v>64</v>
      </c>
      <c r="E32" s="1" t="s">
        <v>58</v>
      </c>
      <c r="F32" s="31">
        <v>6</v>
      </c>
      <c r="H32" s="31">
        <f>F32*G32</f>
        <v>0</v>
      </c>
      <c r="I32" s="4">
        <v>0</v>
      </c>
    </row>
    <row r="34" spans="1:9" x14ac:dyDescent="0.2">
      <c r="A34" s="1">
        <v>9</v>
      </c>
      <c r="B34" s="13" t="s">
        <v>65</v>
      </c>
      <c r="D34" s="13" t="s">
        <v>66</v>
      </c>
      <c r="E34" s="1" t="s">
        <v>58</v>
      </c>
      <c r="F34" s="31">
        <v>21</v>
      </c>
      <c r="H34" s="31">
        <f>F34*G34</f>
        <v>0</v>
      </c>
      <c r="I34" s="4">
        <v>0</v>
      </c>
    </row>
    <row r="35" spans="1:9" x14ac:dyDescent="0.2">
      <c r="B35" s="13" t="s">
        <v>59</v>
      </c>
      <c r="C35" s="1" t="s">
        <v>38</v>
      </c>
      <c r="D35" s="13" t="s">
        <v>67</v>
      </c>
      <c r="G35" s="31">
        <v>21</v>
      </c>
    </row>
    <row r="37" spans="1:9" x14ac:dyDescent="0.2">
      <c r="A37" s="1">
        <v>10</v>
      </c>
      <c r="B37" s="13" t="s">
        <v>68</v>
      </c>
      <c r="D37" s="13" t="s">
        <v>69</v>
      </c>
      <c r="E37" s="1" t="s">
        <v>58</v>
      </c>
      <c r="F37" s="31">
        <v>27.5</v>
      </c>
      <c r="H37" s="31">
        <f>F37*G37</f>
        <v>0</v>
      </c>
      <c r="I37" s="4">
        <v>8.3000000000000001E-4</v>
      </c>
    </row>
    <row r="38" spans="1:9" x14ac:dyDescent="0.2">
      <c r="B38" s="13" t="s">
        <v>59</v>
      </c>
      <c r="C38" s="1" t="s">
        <v>38</v>
      </c>
      <c r="D38" s="13" t="s">
        <v>70</v>
      </c>
      <c r="G38" s="31">
        <v>27.5</v>
      </c>
    </row>
    <row r="40" spans="1:9" x14ac:dyDescent="0.2">
      <c r="A40" s="1">
        <v>11</v>
      </c>
      <c r="B40" s="13" t="s">
        <v>71</v>
      </c>
      <c r="D40" s="13" t="s">
        <v>72</v>
      </c>
      <c r="E40" s="1" t="s">
        <v>58</v>
      </c>
      <c r="F40" s="31">
        <v>14.5</v>
      </c>
      <c r="H40" s="31">
        <f>F40*G40</f>
        <v>0</v>
      </c>
      <c r="I40" s="4">
        <v>0</v>
      </c>
    </row>
    <row r="42" spans="1:9" x14ac:dyDescent="0.2">
      <c r="A42" s="1">
        <v>12</v>
      </c>
      <c r="B42" s="13" t="s">
        <v>73</v>
      </c>
      <c r="D42" s="13" t="s">
        <v>74</v>
      </c>
      <c r="E42" s="1" t="s">
        <v>58</v>
      </c>
      <c r="F42" s="31">
        <v>13</v>
      </c>
      <c r="H42" s="31">
        <f>F42*G42</f>
        <v>0</v>
      </c>
      <c r="I42" s="4">
        <v>0</v>
      </c>
    </row>
    <row r="44" spans="1:9" x14ac:dyDescent="0.2">
      <c r="A44" s="1">
        <v>13</v>
      </c>
      <c r="B44" s="13" t="s">
        <v>75</v>
      </c>
      <c r="D44" s="13" t="s">
        <v>76</v>
      </c>
      <c r="E44" s="1" t="s">
        <v>54</v>
      </c>
      <c r="F44" s="31">
        <v>2E-3</v>
      </c>
      <c r="H44" s="31">
        <f>F44*G44</f>
        <v>0</v>
      </c>
      <c r="I44" s="4">
        <v>0</v>
      </c>
    </row>
    <row r="45" spans="1:9" x14ac:dyDescent="0.2">
      <c r="A45" s="38" t="s">
        <v>50</v>
      </c>
      <c r="B45" s="39"/>
      <c r="C45" s="40"/>
      <c r="D45" s="39"/>
      <c r="E45" s="40"/>
      <c r="F45" s="69"/>
      <c r="G45" s="69"/>
      <c r="H45" s="70">
        <f>SUM(H26:H44)</f>
        <v>0</v>
      </c>
      <c r="I45" s="41">
        <f>SUM(I26:I44)</f>
        <v>1.99E-3</v>
      </c>
    </row>
    <row r="46" spans="1:9" x14ac:dyDescent="0.2">
      <c r="B46" s="34" t="s">
        <v>32</v>
      </c>
    </row>
    <row r="47" spans="1:9" x14ac:dyDescent="0.2">
      <c r="A47" s="35">
        <v>721</v>
      </c>
      <c r="B47" s="34" t="s">
        <v>77</v>
      </c>
    </row>
    <row r="49" spans="1:9" x14ac:dyDescent="0.2">
      <c r="A49" s="1">
        <v>14</v>
      </c>
      <c r="B49" s="13" t="s">
        <v>78</v>
      </c>
      <c r="D49" s="13" t="s">
        <v>79</v>
      </c>
      <c r="E49" s="1" t="s">
        <v>58</v>
      </c>
      <c r="F49" s="31">
        <v>3.5</v>
      </c>
      <c r="H49" s="31">
        <f>F49*G49</f>
        <v>0</v>
      </c>
      <c r="I49" s="4">
        <v>0</v>
      </c>
    </row>
    <row r="50" spans="1:9" x14ac:dyDescent="0.2">
      <c r="B50" s="13" t="s">
        <v>59</v>
      </c>
      <c r="C50" s="1" t="s">
        <v>38</v>
      </c>
      <c r="D50" s="13" t="s">
        <v>80</v>
      </c>
      <c r="G50" s="31">
        <v>3.5</v>
      </c>
    </row>
    <row r="52" spans="1:9" x14ac:dyDescent="0.2">
      <c r="A52" s="1">
        <v>15</v>
      </c>
      <c r="B52" s="13" t="s">
        <v>81</v>
      </c>
      <c r="D52" s="13" t="s">
        <v>82</v>
      </c>
      <c r="E52" s="1" t="s">
        <v>54</v>
      </c>
      <c r="F52" s="31">
        <v>0.01</v>
      </c>
      <c r="H52" s="31">
        <f>F52*G52</f>
        <v>0</v>
      </c>
      <c r="I52" s="4">
        <v>0</v>
      </c>
    </row>
    <row r="54" spans="1:9" x14ac:dyDescent="0.2">
      <c r="A54" s="1">
        <v>16</v>
      </c>
      <c r="B54" s="13" t="s">
        <v>83</v>
      </c>
      <c r="D54" s="13" t="s">
        <v>84</v>
      </c>
      <c r="E54" s="1" t="s">
        <v>36</v>
      </c>
      <c r="F54" s="31">
        <v>2</v>
      </c>
      <c r="H54" s="31">
        <f>F54*G54</f>
        <v>0</v>
      </c>
      <c r="I54" s="4">
        <v>8.6999999999999994E-3</v>
      </c>
    </row>
    <row r="55" spans="1:9" x14ac:dyDescent="0.2">
      <c r="D55" s="13" t="s">
        <v>85</v>
      </c>
    </row>
    <row r="57" spans="1:9" x14ac:dyDescent="0.2">
      <c r="A57" s="1">
        <v>17</v>
      </c>
      <c r="B57" s="13" t="s">
        <v>86</v>
      </c>
      <c r="D57" s="13" t="s">
        <v>87</v>
      </c>
      <c r="E57" s="1" t="s">
        <v>88</v>
      </c>
      <c r="F57" s="31">
        <v>3</v>
      </c>
      <c r="H57" s="31">
        <f>F57*G57</f>
        <v>0</v>
      </c>
      <c r="I57" s="4">
        <v>3.8640000000000001E-2</v>
      </c>
    </row>
    <row r="59" spans="1:9" x14ac:dyDescent="0.2">
      <c r="A59" s="1">
        <v>18</v>
      </c>
      <c r="B59" s="13" t="s">
        <v>89</v>
      </c>
      <c r="D59" s="13" t="s">
        <v>90</v>
      </c>
      <c r="E59" s="1" t="s">
        <v>36</v>
      </c>
      <c r="F59" s="31">
        <v>2</v>
      </c>
      <c r="H59" s="31">
        <f>F59*G59</f>
        <v>0</v>
      </c>
      <c r="I59" s="4">
        <v>2.2120000000000001E-2</v>
      </c>
    </row>
    <row r="61" spans="1:9" x14ac:dyDescent="0.2">
      <c r="A61" s="1">
        <v>19</v>
      </c>
      <c r="B61" s="13" t="s">
        <v>91</v>
      </c>
      <c r="D61" s="13" t="s">
        <v>92</v>
      </c>
      <c r="E61" s="1" t="s">
        <v>58</v>
      </c>
      <c r="F61" s="31">
        <v>9</v>
      </c>
      <c r="H61" s="31">
        <f>F61*G61</f>
        <v>0</v>
      </c>
      <c r="I61" s="4">
        <v>9.9540000000000003E-2</v>
      </c>
    </row>
    <row r="62" spans="1:9" x14ac:dyDescent="0.2">
      <c r="D62" s="13" t="s">
        <v>93</v>
      </c>
    </row>
    <row r="63" spans="1:9" x14ac:dyDescent="0.2">
      <c r="B63" s="13" t="s">
        <v>59</v>
      </c>
      <c r="C63" s="1" t="s">
        <v>38</v>
      </c>
      <c r="D63" s="13" t="s">
        <v>94</v>
      </c>
      <c r="G63" s="31">
        <v>9</v>
      </c>
    </row>
    <row r="65" spans="1:9" x14ac:dyDescent="0.2">
      <c r="A65" s="1">
        <v>20</v>
      </c>
      <c r="B65" s="13" t="s">
        <v>95</v>
      </c>
      <c r="D65" s="13" t="s">
        <v>92</v>
      </c>
      <c r="E65" s="1" t="s">
        <v>58</v>
      </c>
      <c r="F65" s="31">
        <v>4</v>
      </c>
      <c r="H65" s="31">
        <f>F65*G65</f>
        <v>0</v>
      </c>
      <c r="I65" s="4">
        <v>3.32E-3</v>
      </c>
    </row>
    <row r="66" spans="1:9" x14ac:dyDescent="0.2">
      <c r="D66" s="13" t="s">
        <v>96</v>
      </c>
    </row>
    <row r="67" spans="1:9" x14ac:dyDescent="0.2">
      <c r="B67" s="13" t="s">
        <v>59</v>
      </c>
      <c r="C67" s="1" t="s">
        <v>38</v>
      </c>
      <c r="D67" s="13" t="s">
        <v>97</v>
      </c>
      <c r="G67" s="31">
        <v>4</v>
      </c>
    </row>
    <row r="69" spans="1:9" x14ac:dyDescent="0.2">
      <c r="A69" s="1">
        <v>21</v>
      </c>
      <c r="B69" s="13" t="s">
        <v>98</v>
      </c>
      <c r="D69" s="13" t="s">
        <v>92</v>
      </c>
      <c r="E69" s="1" t="s">
        <v>58</v>
      </c>
      <c r="F69" s="31">
        <v>2</v>
      </c>
      <c r="H69" s="31">
        <f>F69*G69</f>
        <v>0</v>
      </c>
      <c r="I69" s="4">
        <v>2.0200000000000001E-3</v>
      </c>
    </row>
    <row r="70" spans="1:9" x14ac:dyDescent="0.2">
      <c r="D70" s="13" t="s">
        <v>99</v>
      </c>
    </row>
    <row r="71" spans="1:9" x14ac:dyDescent="0.2">
      <c r="B71" s="13" t="s">
        <v>59</v>
      </c>
      <c r="C71" s="1" t="s">
        <v>38</v>
      </c>
      <c r="D71" s="13" t="s">
        <v>100</v>
      </c>
      <c r="G71" s="31">
        <v>2</v>
      </c>
    </row>
    <row r="73" spans="1:9" x14ac:dyDescent="0.2">
      <c r="A73" s="1">
        <v>22</v>
      </c>
      <c r="B73" s="13" t="s">
        <v>101</v>
      </c>
      <c r="D73" s="13" t="s">
        <v>102</v>
      </c>
      <c r="E73" s="1" t="s">
        <v>36</v>
      </c>
      <c r="F73" s="31">
        <v>3</v>
      </c>
      <c r="H73" s="31">
        <f>F73*G73</f>
        <v>0</v>
      </c>
      <c r="I73" s="4">
        <v>3.0000000000000001E-3</v>
      </c>
    </row>
    <row r="75" spans="1:9" x14ac:dyDescent="0.2">
      <c r="A75" s="1">
        <v>23</v>
      </c>
      <c r="B75" s="13" t="s">
        <v>103</v>
      </c>
      <c r="D75" s="13" t="s">
        <v>104</v>
      </c>
      <c r="E75" s="1" t="s">
        <v>88</v>
      </c>
      <c r="F75" s="31">
        <v>1</v>
      </c>
      <c r="H75" s="31">
        <f>F75*G75</f>
        <v>0</v>
      </c>
      <c r="I75" s="4">
        <v>4.7099999999999998E-3</v>
      </c>
    </row>
    <row r="77" spans="1:9" x14ac:dyDescent="0.2">
      <c r="A77" s="1">
        <v>24</v>
      </c>
      <c r="B77" s="13" t="s">
        <v>105</v>
      </c>
      <c r="D77" s="13" t="s">
        <v>106</v>
      </c>
      <c r="E77" s="1" t="s">
        <v>36</v>
      </c>
      <c r="F77" s="31">
        <v>1</v>
      </c>
      <c r="H77" s="31">
        <f>F77*G77</f>
        <v>0</v>
      </c>
      <c r="I77" s="4">
        <v>1E-3</v>
      </c>
    </row>
    <row r="79" spans="1:9" x14ac:dyDescent="0.2">
      <c r="A79" s="1">
        <v>25</v>
      </c>
      <c r="B79" s="13" t="s">
        <v>107</v>
      </c>
      <c r="D79" s="13" t="s">
        <v>108</v>
      </c>
      <c r="E79" s="1" t="s">
        <v>36</v>
      </c>
      <c r="F79" s="31">
        <v>1</v>
      </c>
      <c r="H79" s="31">
        <f>F79*G79</f>
        <v>0</v>
      </c>
      <c r="I79" s="4">
        <v>0</v>
      </c>
    </row>
    <row r="81" spans="1:9" x14ac:dyDescent="0.2">
      <c r="A81" s="1">
        <v>26</v>
      </c>
      <c r="B81" s="13" t="s">
        <v>109</v>
      </c>
      <c r="D81" s="13" t="s">
        <v>110</v>
      </c>
      <c r="E81" s="1" t="s">
        <v>88</v>
      </c>
      <c r="F81" s="31">
        <v>4</v>
      </c>
      <c r="H81" s="31">
        <f>F81*G81</f>
        <v>0</v>
      </c>
      <c r="I81" s="4">
        <v>0</v>
      </c>
    </row>
    <row r="83" spans="1:9" x14ac:dyDescent="0.2">
      <c r="A83" s="1">
        <v>27</v>
      </c>
      <c r="B83" s="13" t="s">
        <v>111</v>
      </c>
      <c r="D83" s="13" t="s">
        <v>112</v>
      </c>
      <c r="E83" s="1" t="s">
        <v>88</v>
      </c>
      <c r="F83" s="31">
        <v>6</v>
      </c>
      <c r="H83" s="31">
        <f>F83*G83</f>
        <v>0</v>
      </c>
      <c r="I83" s="4">
        <v>0</v>
      </c>
    </row>
    <row r="85" spans="1:9" x14ac:dyDescent="0.2">
      <c r="A85" s="1">
        <v>28</v>
      </c>
      <c r="B85" s="13" t="s">
        <v>113</v>
      </c>
      <c r="D85" s="13" t="s">
        <v>114</v>
      </c>
      <c r="E85" s="1" t="s">
        <v>58</v>
      </c>
      <c r="F85" s="31">
        <v>15</v>
      </c>
      <c r="H85" s="31">
        <f>F85*G85</f>
        <v>0</v>
      </c>
      <c r="I85" s="4">
        <v>0</v>
      </c>
    </row>
    <row r="86" spans="1:9" x14ac:dyDescent="0.2">
      <c r="B86" s="13" t="s">
        <v>59</v>
      </c>
      <c r="C86" s="1" t="s">
        <v>38</v>
      </c>
      <c r="D86" s="13" t="s">
        <v>115</v>
      </c>
      <c r="G86" s="31">
        <v>15</v>
      </c>
    </row>
    <row r="88" spans="1:9" x14ac:dyDescent="0.2">
      <c r="A88" s="1">
        <v>29</v>
      </c>
      <c r="B88" s="13" t="s">
        <v>116</v>
      </c>
      <c r="D88" s="13" t="s">
        <v>117</v>
      </c>
      <c r="E88" s="1" t="s">
        <v>54</v>
      </c>
      <c r="F88" s="31">
        <v>0.183</v>
      </c>
      <c r="H88" s="31">
        <f>F88*G88</f>
        <v>0</v>
      </c>
      <c r="I88" s="4">
        <v>0</v>
      </c>
    </row>
    <row r="89" spans="1:9" x14ac:dyDescent="0.2">
      <c r="A89" s="38" t="s">
        <v>50</v>
      </c>
      <c r="B89" s="39"/>
      <c r="C89" s="40"/>
      <c r="D89" s="39"/>
      <c r="E89" s="40"/>
      <c r="F89" s="69"/>
      <c r="G89" s="69"/>
      <c r="H89" s="70">
        <f>SUM(H48:H88)</f>
        <v>0</v>
      </c>
      <c r="I89" s="41">
        <f>SUM(I48:I88)</f>
        <v>0.18304999999999996</v>
      </c>
    </row>
    <row r="90" spans="1:9" x14ac:dyDescent="0.2">
      <c r="B90" s="34" t="s">
        <v>32</v>
      </c>
    </row>
    <row r="91" spans="1:9" x14ac:dyDescent="0.2">
      <c r="A91" s="35">
        <v>722</v>
      </c>
      <c r="B91" s="34" t="s">
        <v>118</v>
      </c>
    </row>
    <row r="93" spans="1:9" x14ac:dyDescent="0.2">
      <c r="A93" s="1">
        <v>30</v>
      </c>
      <c r="B93" s="13" t="s">
        <v>119</v>
      </c>
      <c r="D93" s="13" t="s">
        <v>120</v>
      </c>
      <c r="E93" s="1" t="s">
        <v>58</v>
      </c>
      <c r="F93" s="31">
        <v>16.5</v>
      </c>
      <c r="H93" s="31">
        <f>F93*G93</f>
        <v>0</v>
      </c>
      <c r="I93" s="4">
        <v>0</v>
      </c>
    </row>
    <row r="94" spans="1:9" x14ac:dyDescent="0.2">
      <c r="B94" s="13" t="s">
        <v>59</v>
      </c>
      <c r="C94" s="1" t="s">
        <v>38</v>
      </c>
      <c r="D94" s="13" t="s">
        <v>121</v>
      </c>
      <c r="G94" s="31">
        <v>16.5</v>
      </c>
    </row>
    <row r="96" spans="1:9" x14ac:dyDescent="0.2">
      <c r="A96" s="1">
        <v>31</v>
      </c>
      <c r="B96" s="13" t="s">
        <v>122</v>
      </c>
      <c r="D96" s="13" t="s">
        <v>123</v>
      </c>
      <c r="E96" s="1" t="s">
        <v>58</v>
      </c>
      <c r="F96" s="31">
        <v>16.5</v>
      </c>
      <c r="H96" s="31">
        <f>F96*G96</f>
        <v>0</v>
      </c>
      <c r="I96" s="4">
        <v>0</v>
      </c>
    </row>
    <row r="98" spans="1:9" x14ac:dyDescent="0.2">
      <c r="A98" s="1">
        <v>32</v>
      </c>
      <c r="B98" s="13" t="s">
        <v>124</v>
      </c>
      <c r="D98" s="13" t="s">
        <v>125</v>
      </c>
      <c r="E98" s="1" t="s">
        <v>54</v>
      </c>
      <c r="F98" s="31">
        <v>0.03</v>
      </c>
      <c r="H98" s="31">
        <f>F98*G98</f>
        <v>0</v>
      </c>
      <c r="I98" s="4">
        <v>0</v>
      </c>
    </row>
    <row r="100" spans="1:9" x14ac:dyDescent="0.2">
      <c r="A100" s="1">
        <v>33</v>
      </c>
      <c r="B100" s="13" t="s">
        <v>126</v>
      </c>
      <c r="D100" s="13" t="s">
        <v>127</v>
      </c>
      <c r="E100" s="1" t="s">
        <v>88</v>
      </c>
      <c r="F100" s="31">
        <v>7</v>
      </c>
      <c r="H100" s="31">
        <f>F100*G100</f>
        <v>0</v>
      </c>
      <c r="I100" s="4">
        <v>1.1900000000000001E-3</v>
      </c>
    </row>
    <row r="101" spans="1:9" x14ac:dyDescent="0.2">
      <c r="B101" s="13" t="s">
        <v>59</v>
      </c>
      <c r="C101" s="1" t="s">
        <v>38</v>
      </c>
      <c r="D101" s="13" t="s">
        <v>128</v>
      </c>
      <c r="G101" s="31">
        <v>7</v>
      </c>
    </row>
    <row r="103" spans="1:9" x14ac:dyDescent="0.2">
      <c r="A103" s="1">
        <v>34</v>
      </c>
      <c r="B103" s="13" t="s">
        <v>129</v>
      </c>
      <c r="D103" s="13" t="s">
        <v>130</v>
      </c>
      <c r="E103" s="1" t="s">
        <v>88</v>
      </c>
      <c r="F103" s="31">
        <v>2</v>
      </c>
      <c r="H103" s="31">
        <f>F103*G103</f>
        <v>0</v>
      </c>
      <c r="I103" s="4">
        <v>4.6000000000000001E-4</v>
      </c>
    </row>
    <row r="105" spans="1:9" x14ac:dyDescent="0.2">
      <c r="A105" s="1">
        <v>35</v>
      </c>
      <c r="B105" s="13" t="s">
        <v>131</v>
      </c>
      <c r="D105" s="13" t="s">
        <v>132</v>
      </c>
      <c r="E105" s="1" t="s">
        <v>88</v>
      </c>
      <c r="F105" s="31">
        <v>1</v>
      </c>
      <c r="H105" s="31">
        <f>F105*G105</f>
        <v>0</v>
      </c>
      <c r="I105" s="4">
        <v>6.1900000000000002E-3</v>
      </c>
    </row>
    <row r="107" spans="1:9" x14ac:dyDescent="0.2">
      <c r="A107" s="1">
        <v>36</v>
      </c>
      <c r="B107" s="13" t="s">
        <v>133</v>
      </c>
      <c r="D107" s="13" t="s">
        <v>134</v>
      </c>
      <c r="E107" s="1" t="s">
        <v>88</v>
      </c>
      <c r="F107" s="31">
        <v>10</v>
      </c>
      <c r="H107" s="31">
        <f>F107*G107</f>
        <v>0</v>
      </c>
      <c r="I107" s="4">
        <v>1E-3</v>
      </c>
    </row>
    <row r="109" spans="1:9" x14ac:dyDescent="0.2">
      <c r="A109" s="1">
        <v>37</v>
      </c>
      <c r="B109" s="13" t="s">
        <v>135</v>
      </c>
      <c r="D109" s="13" t="s">
        <v>136</v>
      </c>
      <c r="E109" s="1" t="s">
        <v>58</v>
      </c>
      <c r="F109" s="31">
        <v>11.5</v>
      </c>
      <c r="H109" s="31">
        <f>F109*G109</f>
        <v>0</v>
      </c>
      <c r="I109" s="4">
        <v>3.1099999999999999E-3</v>
      </c>
    </row>
    <row r="110" spans="1:9" x14ac:dyDescent="0.2">
      <c r="B110" s="13" t="s">
        <v>59</v>
      </c>
      <c r="C110" s="1" t="s">
        <v>137</v>
      </c>
      <c r="D110" s="13" t="s">
        <v>138</v>
      </c>
    </row>
    <row r="111" spans="1:9" x14ac:dyDescent="0.2">
      <c r="B111" s="13" t="s">
        <v>59</v>
      </c>
      <c r="C111" s="1" t="s">
        <v>38</v>
      </c>
      <c r="D111" s="13" t="s">
        <v>139</v>
      </c>
      <c r="G111" s="31">
        <v>11.5</v>
      </c>
    </row>
    <row r="113" spans="1:9" x14ac:dyDescent="0.2">
      <c r="A113" s="1">
        <v>38</v>
      </c>
      <c r="B113" s="13" t="s">
        <v>140</v>
      </c>
      <c r="D113" s="13" t="s">
        <v>141</v>
      </c>
      <c r="E113" s="1" t="s">
        <v>58</v>
      </c>
      <c r="F113" s="31">
        <v>14.5</v>
      </c>
      <c r="H113" s="31">
        <f>F113*G113</f>
        <v>0</v>
      </c>
      <c r="I113" s="4">
        <v>5.7999999999999996E-3</v>
      </c>
    </row>
    <row r="114" spans="1:9" x14ac:dyDescent="0.2">
      <c r="B114" s="13" t="s">
        <v>59</v>
      </c>
      <c r="C114" s="1" t="s">
        <v>137</v>
      </c>
      <c r="D114" s="13" t="s">
        <v>138</v>
      </c>
    </row>
    <row r="115" spans="1:9" x14ac:dyDescent="0.2">
      <c r="B115" s="13" t="s">
        <v>59</v>
      </c>
      <c r="C115" s="1" t="s">
        <v>38</v>
      </c>
      <c r="D115" s="13" t="s">
        <v>142</v>
      </c>
      <c r="G115" s="31">
        <v>14.5</v>
      </c>
    </row>
    <row r="117" spans="1:9" x14ac:dyDescent="0.2">
      <c r="A117" s="1">
        <v>39</v>
      </c>
      <c r="B117" s="13" t="s">
        <v>143</v>
      </c>
      <c r="D117" s="13" t="s">
        <v>234</v>
      </c>
      <c r="E117" s="1" t="s">
        <v>58</v>
      </c>
      <c r="F117" s="31">
        <v>27</v>
      </c>
      <c r="H117" s="31">
        <f>F117*G117</f>
        <v>0</v>
      </c>
      <c r="I117" s="4">
        <v>7.2899999999999996E-3</v>
      </c>
    </row>
    <row r="118" spans="1:9" x14ac:dyDescent="0.2">
      <c r="B118" s="13" t="s">
        <v>59</v>
      </c>
      <c r="C118" s="1" t="s">
        <v>137</v>
      </c>
      <c r="D118" s="13" t="s">
        <v>144</v>
      </c>
    </row>
    <row r="119" spans="1:9" x14ac:dyDescent="0.2">
      <c r="B119" s="13" t="s">
        <v>59</v>
      </c>
      <c r="C119" s="1" t="s">
        <v>38</v>
      </c>
      <c r="D119" s="13" t="s">
        <v>145</v>
      </c>
      <c r="G119" s="31">
        <v>10.5</v>
      </c>
    </row>
    <row r="120" spans="1:9" x14ac:dyDescent="0.2">
      <c r="B120" s="13" t="s">
        <v>59</v>
      </c>
      <c r="C120" s="1" t="s">
        <v>137</v>
      </c>
      <c r="D120" s="13" t="s">
        <v>146</v>
      </c>
    </row>
    <row r="121" spans="1:9" x14ac:dyDescent="0.2">
      <c r="B121" s="13" t="s">
        <v>59</v>
      </c>
      <c r="C121" s="1" t="s">
        <v>38</v>
      </c>
      <c r="D121" s="13" t="s">
        <v>147</v>
      </c>
      <c r="G121" s="31">
        <v>16.5</v>
      </c>
    </row>
    <row r="123" spans="1:9" x14ac:dyDescent="0.2">
      <c r="A123" s="1">
        <v>40</v>
      </c>
      <c r="B123" s="13" t="s">
        <v>148</v>
      </c>
      <c r="D123" s="13" t="s">
        <v>233</v>
      </c>
      <c r="E123" s="1" t="s">
        <v>58</v>
      </c>
      <c r="F123" s="31">
        <v>13</v>
      </c>
      <c r="H123" s="31">
        <f>F123*G123</f>
        <v>0</v>
      </c>
      <c r="I123" s="4">
        <v>5.1999999999999998E-3</v>
      </c>
    </row>
    <row r="124" spans="1:9" x14ac:dyDescent="0.2">
      <c r="B124" s="13" t="s">
        <v>59</v>
      </c>
      <c r="C124" s="1" t="s">
        <v>137</v>
      </c>
      <c r="D124" s="13" t="s">
        <v>144</v>
      </c>
    </row>
    <row r="125" spans="1:9" x14ac:dyDescent="0.2">
      <c r="B125" s="13" t="s">
        <v>59</v>
      </c>
      <c r="C125" s="1" t="s">
        <v>38</v>
      </c>
      <c r="D125" s="13" t="s">
        <v>149</v>
      </c>
      <c r="G125" s="31">
        <v>13</v>
      </c>
    </row>
    <row r="127" spans="1:9" x14ac:dyDescent="0.2">
      <c r="A127" s="1">
        <v>41</v>
      </c>
      <c r="B127" s="13" t="s">
        <v>150</v>
      </c>
      <c r="D127" s="13" t="s">
        <v>151</v>
      </c>
      <c r="E127" s="1" t="s">
        <v>88</v>
      </c>
      <c r="F127" s="31">
        <v>20</v>
      </c>
      <c r="H127" s="31">
        <f>F127*G127</f>
        <v>0</v>
      </c>
      <c r="I127" s="4">
        <v>0</v>
      </c>
    </row>
    <row r="128" spans="1:9" x14ac:dyDescent="0.2">
      <c r="B128" s="13" t="s">
        <v>59</v>
      </c>
      <c r="C128" s="1" t="s">
        <v>38</v>
      </c>
      <c r="D128" s="13" t="s">
        <v>152</v>
      </c>
      <c r="G128" s="31">
        <v>20</v>
      </c>
    </row>
    <row r="130" spans="1:9" x14ac:dyDescent="0.2">
      <c r="A130" s="1">
        <v>42</v>
      </c>
      <c r="B130" s="13" t="s">
        <v>153</v>
      </c>
      <c r="D130" s="13" t="s">
        <v>154</v>
      </c>
      <c r="E130" s="1" t="s">
        <v>155</v>
      </c>
      <c r="F130" s="31">
        <v>10</v>
      </c>
      <c r="H130" s="31">
        <f>F130*G130</f>
        <v>0</v>
      </c>
      <c r="I130" s="4">
        <v>1.9599999999999999E-2</v>
      </c>
    </row>
    <row r="132" spans="1:9" x14ac:dyDescent="0.2">
      <c r="A132" s="1">
        <v>43</v>
      </c>
      <c r="B132" s="13" t="s">
        <v>156</v>
      </c>
      <c r="D132" s="13" t="s">
        <v>157</v>
      </c>
      <c r="E132" s="1" t="s">
        <v>88</v>
      </c>
      <c r="F132" s="31">
        <v>1</v>
      </c>
      <c r="H132" s="31">
        <f>F132*G132</f>
        <v>0</v>
      </c>
      <c r="I132" s="4">
        <v>2.0000000000000002E-5</v>
      </c>
    </row>
    <row r="134" spans="1:9" x14ac:dyDescent="0.2">
      <c r="A134" s="1">
        <v>44</v>
      </c>
      <c r="B134" s="13" t="s">
        <v>158</v>
      </c>
      <c r="D134" s="13" t="s">
        <v>235</v>
      </c>
      <c r="E134" s="1" t="s">
        <v>36</v>
      </c>
      <c r="F134" s="31">
        <v>1</v>
      </c>
      <c r="H134" s="31">
        <f>F134*G134</f>
        <v>0</v>
      </c>
      <c r="I134" s="4">
        <v>2.9999999999999997E-4</v>
      </c>
    </row>
    <row r="136" spans="1:9" x14ac:dyDescent="0.2">
      <c r="A136" s="1">
        <v>45</v>
      </c>
      <c r="B136" s="13" t="s">
        <v>159</v>
      </c>
      <c r="D136" s="13" t="s">
        <v>160</v>
      </c>
      <c r="E136" s="1" t="s">
        <v>88</v>
      </c>
      <c r="F136" s="31">
        <v>2</v>
      </c>
      <c r="H136" s="31">
        <f>F136*G136</f>
        <v>0</v>
      </c>
      <c r="I136" s="4">
        <v>4.0000000000000003E-5</v>
      </c>
    </row>
    <row r="138" spans="1:9" x14ac:dyDescent="0.2">
      <c r="A138" s="1">
        <v>46</v>
      </c>
      <c r="B138" s="13" t="s">
        <v>161</v>
      </c>
      <c r="D138" s="13" t="s">
        <v>236</v>
      </c>
      <c r="E138" s="1" t="s">
        <v>36</v>
      </c>
      <c r="F138" s="31">
        <v>2</v>
      </c>
      <c r="H138" s="31">
        <f>F138*G138</f>
        <v>0</v>
      </c>
      <c r="I138" s="4">
        <v>2E-3</v>
      </c>
    </row>
    <row r="140" spans="1:9" x14ac:dyDescent="0.2">
      <c r="A140" s="1">
        <v>47</v>
      </c>
      <c r="B140" s="13" t="s">
        <v>162</v>
      </c>
      <c r="D140" s="13" t="s">
        <v>163</v>
      </c>
      <c r="E140" s="1" t="s">
        <v>58</v>
      </c>
      <c r="F140" s="31">
        <v>66</v>
      </c>
      <c r="H140" s="31">
        <f>F140*G140</f>
        <v>0</v>
      </c>
      <c r="I140" s="4">
        <v>1.188E-2</v>
      </c>
    </row>
    <row r="141" spans="1:9" x14ac:dyDescent="0.2">
      <c r="B141" s="13" t="s">
        <v>59</v>
      </c>
      <c r="C141" s="1" t="s">
        <v>38</v>
      </c>
      <c r="D141" s="13" t="s">
        <v>164</v>
      </c>
      <c r="G141" s="31">
        <v>66</v>
      </c>
    </row>
    <row r="143" spans="1:9" x14ac:dyDescent="0.2">
      <c r="A143" s="1">
        <v>48</v>
      </c>
      <c r="B143" s="13" t="s">
        <v>165</v>
      </c>
      <c r="D143" s="13" t="s">
        <v>166</v>
      </c>
      <c r="E143" s="1" t="s">
        <v>58</v>
      </c>
      <c r="F143" s="31">
        <v>66</v>
      </c>
      <c r="H143" s="31">
        <f>F143*G143</f>
        <v>0</v>
      </c>
      <c r="I143" s="4">
        <v>6.6E-4</v>
      </c>
    </row>
    <row r="145" spans="1:9" x14ac:dyDescent="0.2">
      <c r="A145" s="1">
        <v>49</v>
      </c>
      <c r="B145" s="13" t="s">
        <v>167</v>
      </c>
      <c r="D145" s="13" t="s">
        <v>168</v>
      </c>
      <c r="E145" s="1" t="s">
        <v>54</v>
      </c>
      <c r="F145" s="31">
        <v>6.5000000000000002E-2</v>
      </c>
      <c r="H145" s="31">
        <f>F145*G145</f>
        <v>0</v>
      </c>
      <c r="I145" s="4">
        <v>0</v>
      </c>
    </row>
    <row r="146" spans="1:9" x14ac:dyDescent="0.2">
      <c r="A146" s="38" t="s">
        <v>50</v>
      </c>
      <c r="B146" s="39"/>
      <c r="C146" s="40"/>
      <c r="D146" s="39"/>
      <c r="E146" s="40"/>
      <c r="F146" s="69"/>
      <c r="G146" s="69"/>
      <c r="H146" s="70">
        <f>SUM(H92:H145)</f>
        <v>0</v>
      </c>
      <c r="I146" s="41">
        <f>SUM(I92:I145)</f>
        <v>6.4739999999999992E-2</v>
      </c>
    </row>
    <row r="147" spans="1:9" x14ac:dyDescent="0.2">
      <c r="B147" s="34" t="s">
        <v>32</v>
      </c>
    </row>
    <row r="148" spans="1:9" x14ac:dyDescent="0.2">
      <c r="A148" s="35">
        <v>725</v>
      </c>
      <c r="B148" s="34" t="s">
        <v>169</v>
      </c>
    </row>
    <row r="150" spans="1:9" x14ac:dyDescent="0.2">
      <c r="A150" s="1">
        <v>50</v>
      </c>
      <c r="B150" s="13" t="s">
        <v>170</v>
      </c>
      <c r="D150" s="13" t="s">
        <v>171</v>
      </c>
      <c r="E150" s="1" t="s">
        <v>172</v>
      </c>
      <c r="F150" s="31">
        <v>1</v>
      </c>
      <c r="H150" s="31">
        <f>F150*G150</f>
        <v>0</v>
      </c>
      <c r="I150" s="4">
        <v>0</v>
      </c>
    </row>
    <row r="152" spans="1:9" x14ac:dyDescent="0.2">
      <c r="A152" s="1">
        <v>51</v>
      </c>
      <c r="B152" s="13" t="s">
        <v>173</v>
      </c>
      <c r="D152" s="13" t="s">
        <v>174</v>
      </c>
      <c r="E152" s="1" t="s">
        <v>175</v>
      </c>
      <c r="F152" s="31">
        <v>8</v>
      </c>
      <c r="H152" s="31">
        <f>F152*G152</f>
        <v>0</v>
      </c>
      <c r="I152" s="4">
        <v>0</v>
      </c>
    </row>
    <row r="154" spans="1:9" x14ac:dyDescent="0.2">
      <c r="A154" s="1">
        <v>52</v>
      </c>
      <c r="B154" s="13" t="s">
        <v>176</v>
      </c>
      <c r="D154" s="13" t="s">
        <v>177</v>
      </c>
      <c r="E154" s="1" t="s">
        <v>172</v>
      </c>
      <c r="F154" s="31">
        <v>4</v>
      </c>
      <c r="H154" s="31">
        <f>F154*G154</f>
        <v>0</v>
      </c>
      <c r="I154" s="4">
        <v>0</v>
      </c>
    </row>
    <row r="156" spans="1:9" x14ac:dyDescent="0.2">
      <c r="A156" s="1">
        <v>53</v>
      </c>
      <c r="B156" s="13" t="s">
        <v>178</v>
      </c>
      <c r="D156" s="13" t="s">
        <v>179</v>
      </c>
      <c r="E156" s="1" t="s">
        <v>172</v>
      </c>
      <c r="F156" s="31">
        <v>6</v>
      </c>
      <c r="H156" s="31">
        <f>F156*G156</f>
        <v>0</v>
      </c>
      <c r="I156" s="4">
        <v>0</v>
      </c>
    </row>
    <row r="158" spans="1:9" x14ac:dyDescent="0.2">
      <c r="A158" s="1">
        <v>54</v>
      </c>
      <c r="B158" s="13" t="s">
        <v>180</v>
      </c>
      <c r="D158" s="13" t="s">
        <v>181</v>
      </c>
      <c r="E158" s="1" t="s">
        <v>88</v>
      </c>
      <c r="F158" s="31">
        <v>9</v>
      </c>
      <c r="H158" s="31">
        <f>F158*G158</f>
        <v>0</v>
      </c>
      <c r="I158" s="4">
        <v>0</v>
      </c>
    </row>
    <row r="160" spans="1:9" x14ac:dyDescent="0.2">
      <c r="A160" s="1">
        <v>55</v>
      </c>
      <c r="B160" s="13" t="s">
        <v>182</v>
      </c>
      <c r="D160" s="13" t="s">
        <v>183</v>
      </c>
      <c r="E160" s="1" t="s">
        <v>54</v>
      </c>
      <c r="F160" s="31">
        <v>0.38</v>
      </c>
      <c r="H160" s="31">
        <f>F160*G160</f>
        <v>0</v>
      </c>
      <c r="I160" s="4">
        <v>0</v>
      </c>
    </row>
    <row r="162" spans="1:9" x14ac:dyDescent="0.2">
      <c r="A162" s="1">
        <v>56</v>
      </c>
      <c r="B162" s="13" t="s">
        <v>184</v>
      </c>
      <c r="D162" s="13" t="s">
        <v>185</v>
      </c>
      <c r="E162" s="1" t="s">
        <v>36</v>
      </c>
      <c r="F162" s="31">
        <v>1</v>
      </c>
      <c r="H162" s="31">
        <f>F162*G162</f>
        <v>0</v>
      </c>
      <c r="I162" s="4">
        <v>8.0000000000000007E-5</v>
      </c>
    </row>
    <row r="164" spans="1:9" x14ac:dyDescent="0.2">
      <c r="A164" s="1">
        <v>57</v>
      </c>
      <c r="B164" s="13" t="s">
        <v>186</v>
      </c>
      <c r="D164" s="13" t="s">
        <v>187</v>
      </c>
      <c r="E164" s="1" t="s">
        <v>172</v>
      </c>
      <c r="F164" s="31">
        <v>1</v>
      </c>
      <c r="H164" s="31">
        <f>F164*G164</f>
        <v>0</v>
      </c>
      <c r="I164" s="4">
        <v>1.39E-3</v>
      </c>
    </row>
    <row r="166" spans="1:9" x14ac:dyDescent="0.2">
      <c r="A166" s="1">
        <v>58</v>
      </c>
      <c r="B166" s="13" t="s">
        <v>188</v>
      </c>
      <c r="D166" s="13" t="s">
        <v>189</v>
      </c>
      <c r="E166" s="1" t="s">
        <v>36</v>
      </c>
      <c r="F166" s="31">
        <v>1</v>
      </c>
      <c r="H166" s="31">
        <f>F166*G166</f>
        <v>0</v>
      </c>
      <c r="I166" s="4">
        <v>1.4999999999999999E-2</v>
      </c>
    </row>
    <row r="168" spans="1:9" x14ac:dyDescent="0.2">
      <c r="A168" s="1">
        <v>59</v>
      </c>
      <c r="B168" s="13" t="s">
        <v>190</v>
      </c>
      <c r="D168" s="13" t="s">
        <v>191</v>
      </c>
      <c r="E168" s="1" t="s">
        <v>172</v>
      </c>
      <c r="F168" s="31">
        <v>21</v>
      </c>
      <c r="H168" s="31">
        <f>F168*G168</f>
        <v>0</v>
      </c>
      <c r="I168" s="4">
        <v>5.2500000000000003E-3</v>
      </c>
    </row>
    <row r="169" spans="1:9" x14ac:dyDescent="0.2">
      <c r="B169" s="13" t="s">
        <v>59</v>
      </c>
      <c r="C169" s="1" t="s">
        <v>38</v>
      </c>
      <c r="D169" s="13" t="s">
        <v>192</v>
      </c>
      <c r="G169" s="31">
        <v>21</v>
      </c>
    </row>
    <row r="171" spans="1:9" x14ac:dyDescent="0.2">
      <c r="A171" s="1">
        <v>60</v>
      </c>
      <c r="B171" s="13" t="s">
        <v>193</v>
      </c>
      <c r="D171" s="13" t="s">
        <v>194</v>
      </c>
      <c r="E171" s="1" t="s">
        <v>88</v>
      </c>
      <c r="F171" s="31">
        <v>1</v>
      </c>
      <c r="H171" s="31">
        <f>F171*G171</f>
        <v>0</v>
      </c>
      <c r="I171" s="4">
        <v>4.0000000000000003E-5</v>
      </c>
    </row>
    <row r="173" spans="1:9" x14ac:dyDescent="0.2">
      <c r="A173" s="1">
        <v>61</v>
      </c>
      <c r="B173" s="13" t="s">
        <v>195</v>
      </c>
      <c r="D173" s="13" t="s">
        <v>196</v>
      </c>
      <c r="E173" s="1" t="s">
        <v>197</v>
      </c>
      <c r="F173" s="31">
        <v>1</v>
      </c>
      <c r="H173" s="31">
        <f>F173*G173</f>
        <v>0</v>
      </c>
      <c r="I173" s="4">
        <v>2E-3</v>
      </c>
    </row>
    <row r="174" spans="1:9" x14ac:dyDescent="0.2">
      <c r="D174" s="13" t="s">
        <v>198</v>
      </c>
    </row>
    <row r="176" spans="1:9" x14ac:dyDescent="0.2">
      <c r="A176" s="1">
        <v>62</v>
      </c>
      <c r="B176" s="13" t="s">
        <v>199</v>
      </c>
      <c r="D176" s="13" t="s">
        <v>200</v>
      </c>
      <c r="E176" s="1" t="s">
        <v>88</v>
      </c>
      <c r="F176" s="31">
        <v>1</v>
      </c>
      <c r="H176" s="31">
        <f>F176*G176</f>
        <v>0</v>
      </c>
      <c r="I176" s="4">
        <v>1.7000000000000001E-4</v>
      </c>
    </row>
    <row r="178" spans="1:9" x14ac:dyDescent="0.2">
      <c r="A178" s="1">
        <v>63</v>
      </c>
      <c r="B178" s="13" t="s">
        <v>201</v>
      </c>
      <c r="D178" s="13" t="s">
        <v>202</v>
      </c>
      <c r="E178" s="1" t="s">
        <v>36</v>
      </c>
      <c r="F178" s="31">
        <v>1</v>
      </c>
      <c r="H178" s="31">
        <f>F178*G178</f>
        <v>0</v>
      </c>
      <c r="I178" s="4">
        <v>5.0000000000000001E-4</v>
      </c>
    </row>
    <row r="180" spans="1:9" x14ac:dyDescent="0.2">
      <c r="A180" s="1">
        <v>64</v>
      </c>
      <c r="B180" s="13" t="s">
        <v>203</v>
      </c>
      <c r="D180" s="13" t="s">
        <v>204</v>
      </c>
      <c r="E180" s="1" t="s">
        <v>54</v>
      </c>
      <c r="F180" s="31">
        <v>2.4E-2</v>
      </c>
      <c r="H180" s="31">
        <f>F180*G180</f>
        <v>0</v>
      </c>
      <c r="I180" s="4">
        <v>0</v>
      </c>
    </row>
    <row r="181" spans="1:9" x14ac:dyDescent="0.2">
      <c r="A181" s="38" t="s">
        <v>50</v>
      </c>
      <c r="B181" s="39"/>
      <c r="C181" s="40"/>
      <c r="D181" s="39"/>
      <c r="E181" s="40"/>
      <c r="F181" s="69"/>
      <c r="G181" s="69"/>
      <c r="H181" s="70">
        <f>SUM(H149:H180)</f>
        <v>0</v>
      </c>
      <c r="I181" s="41">
        <f>SUM(I149:I180)</f>
        <v>2.4429999999999997E-2</v>
      </c>
    </row>
    <row r="182" spans="1:9" x14ac:dyDescent="0.2">
      <c r="B182" s="34" t="s">
        <v>32</v>
      </c>
    </row>
    <row r="183" spans="1:9" x14ac:dyDescent="0.2">
      <c r="A183" s="35">
        <v>763</v>
      </c>
      <c r="B183" s="34" t="s">
        <v>205</v>
      </c>
    </row>
    <row r="185" spans="1:9" x14ac:dyDescent="0.2">
      <c r="A185" s="1">
        <v>65</v>
      </c>
      <c r="B185" s="13" t="s">
        <v>206</v>
      </c>
      <c r="D185" s="13" t="s">
        <v>207</v>
      </c>
      <c r="E185" s="1" t="s">
        <v>208</v>
      </c>
      <c r="F185" s="31">
        <v>3.2</v>
      </c>
      <c r="H185" s="31">
        <f>F185*G185</f>
        <v>0</v>
      </c>
      <c r="I185" s="4">
        <v>3.9489999999999997E-2</v>
      </c>
    </row>
    <row r="186" spans="1:9" x14ac:dyDescent="0.2">
      <c r="D186" s="13" t="s">
        <v>209</v>
      </c>
    </row>
    <row r="187" spans="1:9" x14ac:dyDescent="0.2">
      <c r="B187" s="13" t="s">
        <v>59</v>
      </c>
      <c r="C187" s="1" t="s">
        <v>38</v>
      </c>
      <c r="D187" s="13" t="s">
        <v>210</v>
      </c>
      <c r="G187" s="31">
        <v>3.2</v>
      </c>
    </row>
    <row r="189" spans="1:9" x14ac:dyDescent="0.2">
      <c r="A189" s="1">
        <v>66</v>
      </c>
      <c r="B189" s="13" t="s">
        <v>211</v>
      </c>
      <c r="D189" s="13" t="s">
        <v>212</v>
      </c>
      <c r="E189" s="1" t="s">
        <v>54</v>
      </c>
      <c r="F189" s="31">
        <v>3.9E-2</v>
      </c>
      <c r="H189" s="31">
        <f>F189*G189</f>
        <v>0</v>
      </c>
      <c r="I189" s="4">
        <v>0</v>
      </c>
    </row>
    <row r="190" spans="1:9" x14ac:dyDescent="0.2">
      <c r="A190" s="38" t="s">
        <v>50</v>
      </c>
      <c r="B190" s="39"/>
      <c r="C190" s="40"/>
      <c r="D190" s="39"/>
      <c r="E190" s="40"/>
      <c r="F190" s="69"/>
      <c r="G190" s="69"/>
      <c r="H190" s="70">
        <f>SUM(H184:H189)</f>
        <v>0</v>
      </c>
      <c r="I190" s="41">
        <f>SUM(I184:I189)</f>
        <v>3.9489999999999997E-2</v>
      </c>
    </row>
    <row r="191" spans="1:9" x14ac:dyDescent="0.2">
      <c r="B191" s="34" t="s">
        <v>32</v>
      </c>
    </row>
    <row r="192" spans="1:9" x14ac:dyDescent="0.2">
      <c r="A192" s="35">
        <v>998</v>
      </c>
      <c r="B192" s="34" t="s">
        <v>213</v>
      </c>
    </row>
    <row r="194" spans="1:9" x14ac:dyDescent="0.2">
      <c r="A194" s="1">
        <v>67</v>
      </c>
      <c r="B194" s="13" t="s">
        <v>214</v>
      </c>
      <c r="D194" s="13" t="s">
        <v>215</v>
      </c>
      <c r="E194" s="1" t="s">
        <v>216</v>
      </c>
      <c r="F194" s="31">
        <v>1</v>
      </c>
      <c r="H194" s="31">
        <f>F194*G194</f>
        <v>0</v>
      </c>
      <c r="I194" s="4">
        <v>0</v>
      </c>
    </row>
    <row r="196" spans="1:9" x14ac:dyDescent="0.2">
      <c r="A196" s="1">
        <v>68</v>
      </c>
      <c r="B196" s="13" t="s">
        <v>217</v>
      </c>
      <c r="D196" s="13" t="s">
        <v>218</v>
      </c>
      <c r="E196" s="1" t="s">
        <v>219</v>
      </c>
      <c r="G196" s="31">
        <v>23</v>
      </c>
      <c r="H196" s="31">
        <f>F196*G196</f>
        <v>0</v>
      </c>
      <c r="I196" s="4">
        <v>0</v>
      </c>
    </row>
    <row r="197" spans="1:9" x14ac:dyDescent="0.2">
      <c r="D197" s="13" t="s">
        <v>220</v>
      </c>
    </row>
    <row r="198" spans="1:9" x14ac:dyDescent="0.2">
      <c r="A198" s="38" t="s">
        <v>50</v>
      </c>
      <c r="B198" s="39"/>
      <c r="C198" s="40"/>
      <c r="D198" s="39"/>
      <c r="E198" s="40"/>
      <c r="F198" s="69"/>
      <c r="G198" s="69"/>
      <c r="H198" s="70">
        <f>SUM(H193:H197)</f>
        <v>0</v>
      </c>
      <c r="I198" s="41">
        <f>SUM(I193:I197)</f>
        <v>0</v>
      </c>
    </row>
    <row r="200" spans="1:9" x14ac:dyDescent="0.2">
      <c r="A200" s="38" t="s">
        <v>221</v>
      </c>
      <c r="B200" s="49"/>
      <c r="C200" s="50"/>
      <c r="D200" s="49"/>
      <c r="E200" s="51"/>
      <c r="F200" s="71">
        <v>0.21</v>
      </c>
      <c r="G200" s="63"/>
      <c r="H200" s="63" t="s">
        <v>222</v>
      </c>
      <c r="I200" s="52" t="s">
        <v>16</v>
      </c>
    </row>
    <row r="201" spans="1:9" x14ac:dyDescent="0.2">
      <c r="A201" s="36"/>
      <c r="B201" s="42" t="s">
        <v>26</v>
      </c>
      <c r="C201" s="43"/>
      <c r="D201" s="42"/>
      <c r="E201" s="53"/>
      <c r="F201" s="65">
        <f>H201-G201</f>
        <v>0</v>
      </c>
      <c r="G201" s="65"/>
      <c r="H201" s="65">
        <f>SUMIF(A:A,"Oddíl celkem",H:H)</f>
        <v>0</v>
      </c>
      <c r="I201" s="54"/>
    </row>
    <row r="202" spans="1:9" x14ac:dyDescent="0.2">
      <c r="A202" s="44"/>
      <c r="B202" s="45" t="s">
        <v>223</v>
      </c>
      <c r="C202" s="46"/>
      <c r="D202" s="45"/>
      <c r="E202" s="55"/>
      <c r="F202" s="66">
        <f>F201*0.21</f>
        <v>0</v>
      </c>
      <c r="G202" s="66"/>
      <c r="H202" s="66">
        <f>F202+G202</f>
        <v>0</v>
      </c>
      <c r="I202" s="56"/>
    </row>
    <row r="203" spans="1:9" x14ac:dyDescent="0.2">
      <c r="A203" s="36"/>
      <c r="B203" s="42"/>
      <c r="C203" s="43"/>
      <c r="D203" s="42"/>
      <c r="E203" s="37"/>
      <c r="F203" s="59"/>
      <c r="G203" s="59"/>
      <c r="H203" s="59"/>
      <c r="I203" s="47"/>
    </row>
    <row r="204" spans="1:9" x14ac:dyDescent="0.2">
      <c r="A204" s="36"/>
      <c r="B204" s="42" t="s">
        <v>224</v>
      </c>
      <c r="C204" s="43"/>
      <c r="D204" s="42"/>
      <c r="E204" s="37"/>
      <c r="F204" s="59">
        <f>F202+F201</f>
        <v>0</v>
      </c>
      <c r="G204" s="59"/>
      <c r="H204" s="59">
        <f>H202+H201</f>
        <v>0</v>
      </c>
      <c r="I204" s="47">
        <f>SUMIF(A:A,"Oddíl celkem",I:I)</f>
        <v>0.3408199999999999</v>
      </c>
    </row>
    <row r="205" spans="1:9" x14ac:dyDescent="0.2">
      <c r="A205" s="44"/>
      <c r="B205" s="45"/>
      <c r="C205" s="46"/>
      <c r="D205" s="45"/>
      <c r="E205" s="46"/>
      <c r="F205" s="61"/>
      <c r="G205" s="61"/>
      <c r="H205" s="61"/>
      <c r="I205" s="48"/>
    </row>
  </sheetData>
  <phoneticPr fontId="0" type="noConversion"/>
  <pageMargins left="0.74803149606299213" right="0.74803149606299213" top="0.98425196850393704" bottom="0.59055118110236227" header="0.59055118110236227" footer="0"/>
  <pageSetup paperSize="9" orientation="portrait" horizontalDpi="120" verticalDpi="72" r:id="rId1"/>
  <headerFooter alignWithMargins="0">
    <oddHeader>&amp;LIng.Michaela Pelikánová&amp;CNABÍDKOVÝ ROZPOČET VČ. VÝKAZU VÝMĚR&amp;R&amp;8Datum  :    &amp;D &amp;10
    &amp;8                      Strana  :                  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G138"/>
  <sheetViews>
    <sheetView workbookViewId="0">
      <selection activeCell="A2" sqref="A2"/>
    </sheetView>
  </sheetViews>
  <sheetFormatPr defaultRowHeight="12.75" x14ac:dyDescent="0.2"/>
  <cols>
    <col min="1" max="1" width="13.5703125" customWidth="1"/>
    <col min="2" max="2" width="44.42578125" style="17" customWidth="1"/>
    <col min="3" max="3" width="14.42578125" style="30" customWidth="1"/>
    <col min="4" max="4" width="13.28515625" style="12" customWidth="1"/>
  </cols>
  <sheetData>
    <row r="1" spans="1:7" x14ac:dyDescent="0.2">
      <c r="A1" s="1" t="s">
        <v>229</v>
      </c>
      <c r="D1" s="10">
        <v>44462</v>
      </c>
      <c r="E1" s="1"/>
      <c r="F1" s="1"/>
      <c r="G1" s="1"/>
    </row>
    <row r="2" spans="1:7" x14ac:dyDescent="0.2">
      <c r="B2" s="18" t="s">
        <v>9</v>
      </c>
      <c r="C2" s="31"/>
      <c r="D2" s="4"/>
      <c r="E2" s="1"/>
      <c r="F2" s="1"/>
      <c r="G2" s="1"/>
    </row>
    <row r="3" spans="1:7" x14ac:dyDescent="0.2">
      <c r="A3" s="1"/>
      <c r="B3" s="18" t="s">
        <v>15</v>
      </c>
      <c r="C3" s="31"/>
      <c r="D3" s="4"/>
      <c r="E3" s="1"/>
      <c r="F3" s="1"/>
      <c r="G3" s="1"/>
    </row>
    <row r="4" spans="1:7" x14ac:dyDescent="0.2">
      <c r="A4" s="1" t="s">
        <v>10</v>
      </c>
      <c r="B4" s="13" t="str">
        <f>'Položkový rozpočet'!D1</f>
        <v xml:space="preserve">874 - K.Vary, ZŠ Konečná 25, Rybáře                     </v>
      </c>
      <c r="C4" s="31"/>
      <c r="D4" s="4"/>
      <c r="E4" s="1"/>
      <c r="F4" s="1"/>
      <c r="G4" s="1"/>
    </row>
    <row r="5" spans="1:7" x14ac:dyDescent="0.2">
      <c r="A5" s="1" t="s">
        <v>11</v>
      </c>
      <c r="B5" s="13" t="str">
        <f>'Položkový rozpočet'!D2</f>
        <v xml:space="preserve">8740010 - Staveb.úpravy učebny-zdravotně technické instalace                   </v>
      </c>
      <c r="C5" s="31"/>
      <c r="D5" s="4"/>
      <c r="E5" s="1"/>
      <c r="F5" s="1"/>
      <c r="G5" s="1"/>
    </row>
    <row r="6" spans="1:7" x14ac:dyDescent="0.2">
      <c r="A6" s="1"/>
      <c r="B6" s="11"/>
      <c r="C6" s="31"/>
      <c r="D6" s="4"/>
      <c r="E6" s="1"/>
      <c r="F6" s="1"/>
      <c r="G6" s="1"/>
    </row>
    <row r="7" spans="1:7" x14ac:dyDescent="0.2">
      <c r="A7" s="6" t="s">
        <v>12</v>
      </c>
      <c r="B7" s="19" t="s">
        <v>13</v>
      </c>
      <c r="C7" s="32" t="s">
        <v>14</v>
      </c>
      <c r="D7" s="8" t="s">
        <v>16</v>
      </c>
      <c r="E7" s="1"/>
      <c r="F7" s="1"/>
      <c r="G7" s="1"/>
    </row>
    <row r="8" spans="1:7" x14ac:dyDescent="0.2">
      <c r="B8" s="11"/>
      <c r="C8" s="31"/>
      <c r="D8" s="4"/>
      <c r="E8" s="1"/>
      <c r="F8" s="1"/>
      <c r="G8" s="1"/>
    </row>
    <row r="9" spans="1:7" x14ac:dyDescent="0.2">
      <c r="A9" s="11">
        <f>'Položkový rozpočet'!A6</f>
        <v>9</v>
      </c>
      <c r="B9" s="13" t="str">
        <f>'Položkový rozpočet'!B6</f>
        <v xml:space="preserve">DOKONCUJICI KONSTRUKCE                            </v>
      </c>
      <c r="C9" s="31">
        <f>'Položkový rozpočet'!H18</f>
        <v>0</v>
      </c>
      <c r="D9" s="4">
        <f>'Položkový rozpočet'!I18</f>
        <v>2.7119999999999998E-2</v>
      </c>
      <c r="E9" s="1"/>
      <c r="F9" s="1"/>
      <c r="G9" s="1"/>
    </row>
    <row r="10" spans="1:7" s="1" customFormat="1" ht="11.25" x14ac:dyDescent="0.2">
      <c r="A10" s="1">
        <f>'Položkový rozpočet'!A20</f>
        <v>99</v>
      </c>
      <c r="B10" s="13" t="str">
        <f>'Položkový rozpočet'!B20</f>
        <v xml:space="preserve">PRESUN HMOT                                       </v>
      </c>
      <c r="C10" s="31">
        <f>'Položkový rozpočet'!H23</f>
        <v>0</v>
      </c>
      <c r="D10" s="4">
        <f>'Položkový rozpočet'!I23</f>
        <v>0</v>
      </c>
    </row>
    <row r="11" spans="1:7" s="1" customFormat="1" ht="11.25" x14ac:dyDescent="0.2">
      <c r="A11" s="1">
        <f>'Položkový rozpočet'!A25</f>
        <v>713</v>
      </c>
      <c r="B11" s="13" t="str">
        <f>'Položkový rozpočet'!B25</f>
        <v xml:space="preserve">IZOLACE TEPELNE                                   </v>
      </c>
      <c r="C11" s="31">
        <f>'Položkový rozpočet'!H45</f>
        <v>0</v>
      </c>
      <c r="D11" s="4">
        <f>'Položkový rozpočet'!I45</f>
        <v>1.99E-3</v>
      </c>
    </row>
    <row r="12" spans="1:7" s="1" customFormat="1" ht="11.25" x14ac:dyDescent="0.2">
      <c r="A12" s="1">
        <f>'Položkový rozpočet'!A47</f>
        <v>721</v>
      </c>
      <c r="B12" s="13" t="str">
        <f>'Položkový rozpočet'!B47</f>
        <v xml:space="preserve">VNITRNI KANALIZACE                                </v>
      </c>
      <c r="C12" s="31">
        <f>'Položkový rozpočet'!H89</f>
        <v>0</v>
      </c>
      <c r="D12" s="4">
        <f>'Položkový rozpočet'!I89</f>
        <v>0.18304999999999996</v>
      </c>
    </row>
    <row r="13" spans="1:7" s="1" customFormat="1" ht="11.25" x14ac:dyDescent="0.2">
      <c r="A13" s="1">
        <f>'Položkový rozpočet'!A91</f>
        <v>722</v>
      </c>
      <c r="B13" s="13" t="str">
        <f>'Položkový rozpočet'!B91</f>
        <v xml:space="preserve">VNITRNI VODOVOD                                   </v>
      </c>
      <c r="C13" s="31">
        <f>'Položkový rozpočet'!H146</f>
        <v>0</v>
      </c>
      <c r="D13" s="4">
        <f>'Položkový rozpočet'!I146</f>
        <v>6.4739999999999992E-2</v>
      </c>
    </row>
    <row r="14" spans="1:7" s="1" customFormat="1" ht="11.25" x14ac:dyDescent="0.2">
      <c r="A14" s="1">
        <f>'Položkový rozpočet'!A148</f>
        <v>725</v>
      </c>
      <c r="B14" s="13" t="str">
        <f>'Položkový rozpočet'!B148</f>
        <v xml:space="preserve">ZARIZOVACI PREDMETY                               </v>
      </c>
      <c r="C14" s="31">
        <f>'Položkový rozpočet'!H181</f>
        <v>0</v>
      </c>
      <c r="D14" s="4">
        <f>'Položkový rozpočet'!I181</f>
        <v>2.4429999999999997E-2</v>
      </c>
    </row>
    <row r="15" spans="1:7" s="1" customFormat="1" ht="11.25" x14ac:dyDescent="0.2">
      <c r="A15" s="1">
        <f>'Položkový rozpočet'!A183</f>
        <v>763</v>
      </c>
      <c r="B15" s="13" t="str">
        <f>'Položkový rozpočet'!B183</f>
        <v xml:space="preserve">DREVOSTAVBY                                       </v>
      </c>
      <c r="C15" s="31">
        <f>'Položkový rozpočet'!H190</f>
        <v>0</v>
      </c>
      <c r="D15" s="4">
        <f>'Položkový rozpočet'!I190</f>
        <v>3.9489999999999997E-2</v>
      </c>
    </row>
    <row r="16" spans="1:7" s="1" customFormat="1" ht="11.25" x14ac:dyDescent="0.2">
      <c r="A16" s="1">
        <f>'Položkový rozpočet'!A192</f>
        <v>998</v>
      </c>
      <c r="B16" s="13" t="str">
        <f>'Položkový rozpočet'!B192</f>
        <v xml:space="preserve">DOPOČTY PRIRAZEK                                  </v>
      </c>
      <c r="C16" s="31">
        <f>'Položkový rozpočet'!H198</f>
        <v>0</v>
      </c>
      <c r="D16" s="4">
        <f>'Položkový rozpočet'!I198</f>
        <v>0</v>
      </c>
    </row>
    <row r="17" spans="1:4" s="1" customFormat="1" ht="11.25" x14ac:dyDescent="0.2">
      <c r="B17" s="11"/>
      <c r="C17" s="31"/>
      <c r="D17" s="4"/>
    </row>
    <row r="18" spans="1:4" s="1" customFormat="1" ht="11.25" x14ac:dyDescent="0.2">
      <c r="A18" s="38" t="s">
        <v>221</v>
      </c>
      <c r="B18" s="62"/>
      <c r="C18" s="63" t="s">
        <v>8</v>
      </c>
      <c r="D18" s="64" t="s">
        <v>16</v>
      </c>
    </row>
    <row r="19" spans="1:4" s="1" customFormat="1" ht="11.25" x14ac:dyDescent="0.2">
      <c r="A19" s="36"/>
      <c r="B19" s="58" t="s">
        <v>26</v>
      </c>
      <c r="C19" s="65">
        <f>'Položkový rozpočet'!H201</f>
        <v>0</v>
      </c>
      <c r="D19" s="54"/>
    </row>
    <row r="20" spans="1:4" s="1" customFormat="1" ht="11.25" x14ac:dyDescent="0.2">
      <c r="A20" s="36"/>
      <c r="B20" s="58" t="s">
        <v>230</v>
      </c>
      <c r="C20" s="65">
        <f>'Položkový rozpočet'!F202</f>
        <v>0</v>
      </c>
      <c r="D20" s="54"/>
    </row>
    <row r="21" spans="1:4" s="1" customFormat="1" ht="11.25" x14ac:dyDescent="0.2">
      <c r="A21" s="44"/>
      <c r="B21" s="60"/>
      <c r="C21" s="66"/>
      <c r="D21" s="56"/>
    </row>
    <row r="22" spans="1:4" s="1" customFormat="1" ht="11.25" x14ac:dyDescent="0.2">
      <c r="A22" s="44"/>
      <c r="B22" s="60" t="s">
        <v>224</v>
      </c>
      <c r="C22" s="61">
        <f>C21+C20+C19</f>
        <v>0</v>
      </c>
      <c r="D22" s="48">
        <f>'Položkový rozpočet'!I204</f>
        <v>0.3408199999999999</v>
      </c>
    </row>
    <row r="23" spans="1:4" s="1" customFormat="1" ht="11.25" x14ac:dyDescent="0.2">
      <c r="B23" s="11"/>
      <c r="C23" s="31"/>
      <c r="D23" s="4"/>
    </row>
    <row r="24" spans="1:4" s="1" customFormat="1" ht="11.25" x14ac:dyDescent="0.2">
      <c r="B24" s="11"/>
      <c r="C24" s="31"/>
      <c r="D24" s="4"/>
    </row>
    <row r="25" spans="1:4" s="1" customFormat="1" ht="11.25" x14ac:dyDescent="0.2">
      <c r="B25" s="11"/>
      <c r="C25" s="31"/>
      <c r="D25" s="4"/>
    </row>
    <row r="26" spans="1:4" s="1" customFormat="1" ht="11.25" x14ac:dyDescent="0.2">
      <c r="B26" s="11"/>
      <c r="C26" s="31"/>
      <c r="D26" s="4"/>
    </row>
    <row r="27" spans="1:4" s="1" customFormat="1" ht="11.25" x14ac:dyDescent="0.2">
      <c r="B27" s="11"/>
      <c r="C27" s="31"/>
      <c r="D27" s="4"/>
    </row>
    <row r="28" spans="1:4" s="1" customFormat="1" ht="11.25" x14ac:dyDescent="0.2">
      <c r="B28" s="11"/>
      <c r="C28" s="31"/>
      <c r="D28" s="4"/>
    </row>
    <row r="29" spans="1:4" s="1" customFormat="1" ht="11.25" x14ac:dyDescent="0.2">
      <c r="B29" s="11"/>
      <c r="C29" s="31"/>
      <c r="D29" s="4"/>
    </row>
    <row r="30" spans="1:4" s="1" customFormat="1" ht="11.25" x14ac:dyDescent="0.2">
      <c r="B30" s="11"/>
      <c r="C30" s="31"/>
      <c r="D30" s="4"/>
    </row>
    <row r="31" spans="1:4" s="1" customFormat="1" ht="11.25" x14ac:dyDescent="0.2">
      <c r="B31" s="11"/>
      <c r="C31" s="31"/>
      <c r="D31" s="4"/>
    </row>
    <row r="32" spans="1:4" s="1" customFormat="1" ht="11.25" x14ac:dyDescent="0.2">
      <c r="B32" s="11"/>
      <c r="C32" s="31"/>
      <c r="D32" s="4"/>
    </row>
    <row r="33" spans="2:4" s="1" customFormat="1" ht="11.25" x14ac:dyDescent="0.2">
      <c r="B33" s="11"/>
      <c r="C33" s="31"/>
      <c r="D33" s="4"/>
    </row>
    <row r="34" spans="2:4" s="1" customFormat="1" ht="11.25" x14ac:dyDescent="0.2">
      <c r="B34" s="11"/>
      <c r="C34" s="31"/>
      <c r="D34" s="4"/>
    </row>
    <row r="35" spans="2:4" s="1" customFormat="1" ht="11.25" x14ac:dyDescent="0.2">
      <c r="B35" s="11"/>
      <c r="C35" s="31"/>
      <c r="D35" s="4"/>
    </row>
    <row r="36" spans="2:4" s="1" customFormat="1" ht="11.25" x14ac:dyDescent="0.2">
      <c r="B36" s="11"/>
      <c r="C36" s="31"/>
      <c r="D36" s="4"/>
    </row>
    <row r="37" spans="2:4" s="1" customFormat="1" ht="11.25" x14ac:dyDescent="0.2">
      <c r="B37" s="11"/>
      <c r="C37" s="31"/>
      <c r="D37" s="4"/>
    </row>
    <row r="38" spans="2:4" s="1" customFormat="1" ht="11.25" x14ac:dyDescent="0.2">
      <c r="B38" s="11"/>
      <c r="C38" s="31"/>
      <c r="D38" s="4"/>
    </row>
    <row r="39" spans="2:4" s="1" customFormat="1" ht="11.25" x14ac:dyDescent="0.2">
      <c r="B39" s="11"/>
      <c r="C39" s="31"/>
      <c r="D39" s="4"/>
    </row>
    <row r="40" spans="2:4" s="1" customFormat="1" ht="11.25" x14ac:dyDescent="0.2">
      <c r="B40" s="11"/>
      <c r="C40" s="31"/>
      <c r="D40" s="4"/>
    </row>
    <row r="41" spans="2:4" s="1" customFormat="1" ht="11.25" x14ac:dyDescent="0.2">
      <c r="B41" s="11"/>
      <c r="C41" s="31"/>
      <c r="D41" s="4"/>
    </row>
    <row r="42" spans="2:4" s="1" customFormat="1" ht="11.25" x14ac:dyDescent="0.2">
      <c r="B42" s="11"/>
      <c r="C42" s="31"/>
      <c r="D42" s="4"/>
    </row>
    <row r="43" spans="2:4" s="1" customFormat="1" ht="11.25" x14ac:dyDescent="0.2">
      <c r="B43" s="11"/>
      <c r="C43" s="31"/>
      <c r="D43" s="4"/>
    </row>
    <row r="44" spans="2:4" s="1" customFormat="1" ht="11.25" x14ac:dyDescent="0.2">
      <c r="B44" s="11"/>
      <c r="C44" s="31"/>
      <c r="D44" s="4"/>
    </row>
    <row r="45" spans="2:4" s="1" customFormat="1" ht="11.25" x14ac:dyDescent="0.2">
      <c r="B45" s="11"/>
      <c r="C45" s="31"/>
      <c r="D45" s="4"/>
    </row>
    <row r="46" spans="2:4" s="1" customFormat="1" ht="11.25" x14ac:dyDescent="0.2">
      <c r="B46" s="11"/>
      <c r="C46" s="31"/>
      <c r="D46" s="4"/>
    </row>
    <row r="47" spans="2:4" s="1" customFormat="1" ht="11.25" x14ac:dyDescent="0.2">
      <c r="B47" s="11"/>
      <c r="C47" s="31"/>
      <c r="D47" s="4"/>
    </row>
    <row r="48" spans="2:4" s="1" customFormat="1" ht="11.25" x14ac:dyDescent="0.2">
      <c r="B48" s="11"/>
      <c r="C48" s="31"/>
      <c r="D48" s="4"/>
    </row>
    <row r="49" spans="2:4" s="1" customFormat="1" ht="11.25" x14ac:dyDescent="0.2">
      <c r="B49" s="11"/>
      <c r="C49" s="31"/>
      <c r="D49" s="4"/>
    </row>
    <row r="50" spans="2:4" s="1" customFormat="1" ht="11.25" x14ac:dyDescent="0.2">
      <c r="B50" s="11"/>
      <c r="C50" s="31"/>
      <c r="D50" s="4"/>
    </row>
    <row r="51" spans="2:4" s="1" customFormat="1" ht="11.25" x14ac:dyDescent="0.2">
      <c r="B51" s="11"/>
      <c r="C51" s="31"/>
      <c r="D51" s="4"/>
    </row>
    <row r="52" spans="2:4" s="1" customFormat="1" ht="11.25" x14ac:dyDescent="0.2">
      <c r="B52" s="11"/>
      <c r="C52" s="31"/>
      <c r="D52" s="4"/>
    </row>
    <row r="53" spans="2:4" s="1" customFormat="1" ht="11.25" x14ac:dyDescent="0.2">
      <c r="B53" s="11"/>
      <c r="C53" s="31"/>
      <c r="D53" s="4"/>
    </row>
    <row r="54" spans="2:4" s="1" customFormat="1" ht="11.25" x14ac:dyDescent="0.2">
      <c r="B54" s="11"/>
      <c r="C54" s="31"/>
      <c r="D54" s="4"/>
    </row>
    <row r="55" spans="2:4" s="1" customFormat="1" ht="11.25" x14ac:dyDescent="0.2">
      <c r="B55" s="11"/>
      <c r="C55" s="31"/>
      <c r="D55" s="4"/>
    </row>
    <row r="56" spans="2:4" s="1" customFormat="1" ht="11.25" x14ac:dyDescent="0.2">
      <c r="B56" s="11"/>
      <c r="C56" s="31"/>
      <c r="D56" s="4"/>
    </row>
    <row r="57" spans="2:4" s="1" customFormat="1" ht="11.25" x14ac:dyDescent="0.2">
      <c r="B57" s="11"/>
      <c r="C57" s="31"/>
      <c r="D57" s="4"/>
    </row>
    <row r="58" spans="2:4" s="1" customFormat="1" ht="11.25" x14ac:dyDescent="0.2">
      <c r="B58" s="11"/>
      <c r="C58" s="31"/>
      <c r="D58" s="4"/>
    </row>
    <row r="59" spans="2:4" s="1" customFormat="1" ht="11.25" x14ac:dyDescent="0.2">
      <c r="B59" s="11"/>
      <c r="C59" s="31"/>
      <c r="D59" s="4"/>
    </row>
    <row r="60" spans="2:4" s="1" customFormat="1" ht="11.25" x14ac:dyDescent="0.2">
      <c r="B60" s="11"/>
      <c r="C60" s="31"/>
      <c r="D60" s="4"/>
    </row>
    <row r="61" spans="2:4" s="1" customFormat="1" ht="11.25" x14ac:dyDescent="0.2">
      <c r="B61" s="11"/>
      <c r="C61" s="31"/>
      <c r="D61" s="4"/>
    </row>
    <row r="62" spans="2:4" s="1" customFormat="1" ht="11.25" x14ac:dyDescent="0.2">
      <c r="B62" s="11"/>
      <c r="C62" s="31"/>
      <c r="D62" s="4"/>
    </row>
    <row r="63" spans="2:4" s="1" customFormat="1" ht="11.25" x14ac:dyDescent="0.2">
      <c r="B63" s="11"/>
      <c r="C63" s="31"/>
      <c r="D63" s="4"/>
    </row>
    <row r="64" spans="2:4" s="1" customFormat="1" ht="11.25" x14ac:dyDescent="0.2">
      <c r="B64" s="11"/>
      <c r="C64" s="31"/>
      <c r="D64" s="4"/>
    </row>
    <row r="65" spans="2:4" s="1" customFormat="1" ht="11.25" x14ac:dyDescent="0.2">
      <c r="B65" s="11"/>
      <c r="C65" s="31"/>
      <c r="D65" s="4"/>
    </row>
    <row r="66" spans="2:4" s="1" customFormat="1" ht="11.25" x14ac:dyDescent="0.2">
      <c r="B66" s="11"/>
      <c r="C66" s="31"/>
      <c r="D66" s="4"/>
    </row>
    <row r="67" spans="2:4" s="1" customFormat="1" ht="11.25" x14ac:dyDescent="0.2">
      <c r="B67" s="11"/>
      <c r="C67" s="31"/>
      <c r="D67" s="4"/>
    </row>
    <row r="68" spans="2:4" s="1" customFormat="1" ht="11.25" x14ac:dyDescent="0.2">
      <c r="B68" s="11"/>
      <c r="C68" s="31"/>
      <c r="D68" s="4"/>
    </row>
    <row r="69" spans="2:4" s="1" customFormat="1" ht="11.25" x14ac:dyDescent="0.2">
      <c r="B69" s="11"/>
      <c r="C69" s="31"/>
      <c r="D69" s="4"/>
    </row>
    <row r="70" spans="2:4" s="1" customFormat="1" ht="11.25" x14ac:dyDescent="0.2">
      <c r="B70" s="11"/>
      <c r="C70" s="31"/>
      <c r="D70" s="4"/>
    </row>
    <row r="71" spans="2:4" s="1" customFormat="1" ht="11.25" x14ac:dyDescent="0.2">
      <c r="B71" s="11"/>
      <c r="C71" s="31"/>
      <c r="D71" s="4"/>
    </row>
    <row r="72" spans="2:4" s="1" customFormat="1" ht="11.25" x14ac:dyDescent="0.2">
      <c r="B72" s="11"/>
      <c r="C72" s="31"/>
      <c r="D72" s="4"/>
    </row>
    <row r="73" spans="2:4" s="1" customFormat="1" ht="11.25" x14ac:dyDescent="0.2">
      <c r="B73" s="11"/>
      <c r="C73" s="31"/>
      <c r="D73" s="4"/>
    </row>
    <row r="74" spans="2:4" s="1" customFormat="1" ht="11.25" x14ac:dyDescent="0.2">
      <c r="B74" s="11"/>
      <c r="C74" s="31"/>
      <c r="D74" s="4"/>
    </row>
    <row r="75" spans="2:4" s="1" customFormat="1" ht="11.25" x14ac:dyDescent="0.2">
      <c r="B75" s="11"/>
      <c r="C75" s="31"/>
      <c r="D75" s="4"/>
    </row>
    <row r="76" spans="2:4" s="1" customFormat="1" ht="11.25" x14ac:dyDescent="0.2">
      <c r="B76" s="11"/>
      <c r="C76" s="31"/>
      <c r="D76" s="4"/>
    </row>
    <row r="77" spans="2:4" s="1" customFormat="1" ht="11.25" x14ac:dyDescent="0.2">
      <c r="B77" s="11"/>
      <c r="C77" s="31"/>
      <c r="D77" s="4"/>
    </row>
    <row r="78" spans="2:4" s="1" customFormat="1" ht="11.25" x14ac:dyDescent="0.2">
      <c r="B78" s="11"/>
      <c r="C78" s="31"/>
      <c r="D78" s="4"/>
    </row>
    <row r="79" spans="2:4" s="1" customFormat="1" ht="11.25" x14ac:dyDescent="0.2">
      <c r="B79" s="11"/>
      <c r="C79" s="31"/>
      <c r="D79" s="4"/>
    </row>
    <row r="80" spans="2:4" s="1" customFormat="1" ht="11.25" x14ac:dyDescent="0.2">
      <c r="B80" s="11"/>
      <c r="C80" s="31"/>
      <c r="D80" s="4"/>
    </row>
    <row r="81" spans="2:4" s="1" customFormat="1" ht="11.25" x14ac:dyDescent="0.2">
      <c r="B81" s="11"/>
      <c r="C81" s="31"/>
      <c r="D81" s="4"/>
    </row>
    <row r="82" spans="2:4" s="1" customFormat="1" ht="11.25" x14ac:dyDescent="0.2">
      <c r="B82" s="11"/>
      <c r="C82" s="31"/>
      <c r="D82" s="4"/>
    </row>
    <row r="83" spans="2:4" s="1" customFormat="1" ht="11.25" x14ac:dyDescent="0.2">
      <c r="B83" s="11"/>
      <c r="C83" s="31"/>
      <c r="D83" s="4"/>
    </row>
    <row r="84" spans="2:4" s="1" customFormat="1" ht="11.25" x14ac:dyDescent="0.2">
      <c r="B84" s="11"/>
      <c r="C84" s="31"/>
      <c r="D84" s="4"/>
    </row>
    <row r="85" spans="2:4" s="1" customFormat="1" ht="11.25" x14ac:dyDescent="0.2">
      <c r="B85" s="11"/>
      <c r="C85" s="31"/>
      <c r="D85" s="4"/>
    </row>
    <row r="86" spans="2:4" s="1" customFormat="1" ht="11.25" x14ac:dyDescent="0.2">
      <c r="B86" s="11"/>
      <c r="C86" s="31"/>
      <c r="D86" s="4"/>
    </row>
    <row r="87" spans="2:4" s="1" customFormat="1" ht="11.25" x14ac:dyDescent="0.2">
      <c r="B87" s="11"/>
      <c r="C87" s="31"/>
      <c r="D87" s="4"/>
    </row>
    <row r="88" spans="2:4" s="1" customFormat="1" ht="11.25" x14ac:dyDescent="0.2">
      <c r="B88" s="11"/>
      <c r="C88" s="31"/>
      <c r="D88" s="4"/>
    </row>
    <row r="89" spans="2:4" s="1" customFormat="1" ht="11.25" x14ac:dyDescent="0.2">
      <c r="B89" s="11"/>
      <c r="C89" s="31"/>
      <c r="D89" s="4"/>
    </row>
    <row r="90" spans="2:4" s="1" customFormat="1" ht="11.25" x14ac:dyDescent="0.2">
      <c r="B90" s="11"/>
      <c r="C90" s="31"/>
      <c r="D90" s="4"/>
    </row>
    <row r="91" spans="2:4" s="1" customFormat="1" ht="11.25" x14ac:dyDescent="0.2">
      <c r="B91" s="11"/>
      <c r="C91" s="31"/>
      <c r="D91" s="4"/>
    </row>
    <row r="92" spans="2:4" s="1" customFormat="1" ht="11.25" x14ac:dyDescent="0.2">
      <c r="B92" s="11"/>
      <c r="C92" s="31"/>
      <c r="D92" s="4"/>
    </row>
    <row r="93" spans="2:4" s="1" customFormat="1" ht="11.25" x14ac:dyDescent="0.2">
      <c r="B93" s="11"/>
      <c r="C93" s="31"/>
      <c r="D93" s="4"/>
    </row>
    <row r="94" spans="2:4" s="1" customFormat="1" ht="11.25" x14ac:dyDescent="0.2">
      <c r="B94" s="11"/>
      <c r="C94" s="31"/>
      <c r="D94" s="4"/>
    </row>
    <row r="95" spans="2:4" s="1" customFormat="1" ht="11.25" x14ac:dyDescent="0.2">
      <c r="B95" s="11"/>
      <c r="C95" s="31"/>
      <c r="D95" s="4"/>
    </row>
    <row r="96" spans="2:4" s="1" customFormat="1" ht="11.25" x14ac:dyDescent="0.2">
      <c r="B96" s="11"/>
      <c r="C96" s="31"/>
      <c r="D96" s="4"/>
    </row>
    <row r="97" spans="2:4" s="1" customFormat="1" ht="11.25" x14ac:dyDescent="0.2">
      <c r="B97" s="11"/>
      <c r="C97" s="31"/>
      <c r="D97" s="4"/>
    </row>
    <row r="98" spans="2:4" s="1" customFormat="1" ht="11.25" x14ac:dyDescent="0.2">
      <c r="B98" s="11"/>
      <c r="C98" s="31"/>
      <c r="D98" s="4"/>
    </row>
    <row r="99" spans="2:4" s="1" customFormat="1" ht="11.25" x14ac:dyDescent="0.2">
      <c r="B99" s="11"/>
      <c r="C99" s="31"/>
      <c r="D99" s="4"/>
    </row>
    <row r="100" spans="2:4" s="1" customFormat="1" ht="11.25" x14ac:dyDescent="0.2">
      <c r="B100" s="11"/>
      <c r="C100" s="31"/>
      <c r="D100" s="4"/>
    </row>
    <row r="101" spans="2:4" s="1" customFormat="1" ht="11.25" x14ac:dyDescent="0.2">
      <c r="B101" s="11"/>
      <c r="C101" s="31"/>
      <c r="D101" s="4"/>
    </row>
    <row r="102" spans="2:4" s="1" customFormat="1" ht="11.25" x14ac:dyDescent="0.2">
      <c r="B102" s="11"/>
      <c r="C102" s="31"/>
      <c r="D102" s="4"/>
    </row>
    <row r="103" spans="2:4" s="1" customFormat="1" ht="11.25" x14ac:dyDescent="0.2">
      <c r="B103" s="11"/>
      <c r="C103" s="31"/>
      <c r="D103" s="4"/>
    </row>
    <row r="104" spans="2:4" s="1" customFormat="1" ht="11.25" x14ac:dyDescent="0.2">
      <c r="B104" s="11"/>
      <c r="C104" s="31"/>
      <c r="D104" s="4"/>
    </row>
    <row r="105" spans="2:4" s="1" customFormat="1" ht="11.25" x14ac:dyDescent="0.2">
      <c r="B105" s="11"/>
      <c r="C105" s="31"/>
      <c r="D105" s="4"/>
    </row>
    <row r="106" spans="2:4" s="1" customFormat="1" ht="11.25" x14ac:dyDescent="0.2">
      <c r="B106" s="11"/>
      <c r="C106" s="31"/>
      <c r="D106" s="4"/>
    </row>
    <row r="107" spans="2:4" s="1" customFormat="1" ht="11.25" x14ac:dyDescent="0.2">
      <c r="B107" s="11"/>
      <c r="C107" s="31"/>
      <c r="D107" s="4"/>
    </row>
    <row r="108" spans="2:4" s="1" customFormat="1" ht="11.25" x14ac:dyDescent="0.2">
      <c r="B108" s="11"/>
      <c r="C108" s="31"/>
      <c r="D108" s="4"/>
    </row>
    <row r="109" spans="2:4" s="1" customFormat="1" ht="11.25" x14ac:dyDescent="0.2">
      <c r="B109" s="11"/>
      <c r="C109" s="31"/>
      <c r="D109" s="4"/>
    </row>
    <row r="110" spans="2:4" s="1" customFormat="1" ht="11.25" x14ac:dyDescent="0.2">
      <c r="B110" s="11"/>
      <c r="C110" s="31"/>
      <c r="D110" s="4"/>
    </row>
    <row r="111" spans="2:4" s="1" customFormat="1" ht="11.25" x14ac:dyDescent="0.2">
      <c r="B111" s="11"/>
      <c r="C111" s="31"/>
      <c r="D111" s="4"/>
    </row>
    <row r="112" spans="2:4" s="1" customFormat="1" ht="11.25" x14ac:dyDescent="0.2">
      <c r="B112" s="11"/>
      <c r="C112" s="31"/>
      <c r="D112" s="4"/>
    </row>
    <row r="113" spans="2:4" s="1" customFormat="1" ht="11.25" x14ac:dyDescent="0.2">
      <c r="B113" s="11"/>
      <c r="C113" s="31"/>
      <c r="D113" s="4"/>
    </row>
    <row r="114" spans="2:4" s="1" customFormat="1" ht="11.25" x14ac:dyDescent="0.2">
      <c r="B114" s="11"/>
      <c r="C114" s="31"/>
      <c r="D114" s="4"/>
    </row>
    <row r="115" spans="2:4" s="1" customFormat="1" ht="11.25" x14ac:dyDescent="0.2">
      <c r="B115" s="11"/>
      <c r="C115" s="31"/>
      <c r="D115" s="4"/>
    </row>
    <row r="116" spans="2:4" s="1" customFormat="1" ht="11.25" x14ac:dyDescent="0.2">
      <c r="B116" s="11"/>
      <c r="C116" s="31"/>
      <c r="D116" s="4"/>
    </row>
    <row r="117" spans="2:4" s="1" customFormat="1" ht="11.25" x14ac:dyDescent="0.2">
      <c r="B117" s="11"/>
      <c r="C117" s="31"/>
      <c r="D117" s="4"/>
    </row>
    <row r="118" spans="2:4" s="1" customFormat="1" ht="11.25" x14ac:dyDescent="0.2">
      <c r="B118" s="11"/>
      <c r="C118" s="31"/>
      <c r="D118" s="4"/>
    </row>
    <row r="119" spans="2:4" s="1" customFormat="1" ht="11.25" x14ac:dyDescent="0.2">
      <c r="B119" s="11"/>
      <c r="C119" s="31"/>
      <c r="D119" s="4"/>
    </row>
    <row r="120" spans="2:4" s="1" customFormat="1" ht="11.25" x14ac:dyDescent="0.2">
      <c r="B120" s="11"/>
      <c r="C120" s="31"/>
      <c r="D120" s="4"/>
    </row>
    <row r="121" spans="2:4" s="1" customFormat="1" ht="11.25" x14ac:dyDescent="0.2">
      <c r="B121" s="11"/>
      <c r="C121" s="31"/>
      <c r="D121" s="4"/>
    </row>
    <row r="122" spans="2:4" s="1" customFormat="1" ht="11.25" x14ac:dyDescent="0.2">
      <c r="B122" s="11"/>
      <c r="C122" s="31"/>
      <c r="D122" s="4"/>
    </row>
    <row r="123" spans="2:4" s="1" customFormat="1" ht="11.25" x14ac:dyDescent="0.2">
      <c r="B123" s="11"/>
      <c r="C123" s="31"/>
      <c r="D123" s="4"/>
    </row>
    <row r="124" spans="2:4" s="1" customFormat="1" ht="11.25" x14ac:dyDescent="0.2">
      <c r="B124" s="11"/>
      <c r="C124" s="31"/>
      <c r="D124" s="4"/>
    </row>
    <row r="125" spans="2:4" s="1" customFormat="1" ht="11.25" x14ac:dyDescent="0.2">
      <c r="B125" s="11"/>
      <c r="C125" s="31"/>
      <c r="D125" s="4"/>
    </row>
    <row r="126" spans="2:4" s="1" customFormat="1" ht="11.25" x14ac:dyDescent="0.2">
      <c r="B126" s="11"/>
      <c r="C126" s="31"/>
      <c r="D126" s="4"/>
    </row>
    <row r="127" spans="2:4" s="1" customFormat="1" ht="11.25" x14ac:dyDescent="0.2">
      <c r="B127" s="11"/>
      <c r="C127" s="31"/>
      <c r="D127" s="4"/>
    </row>
    <row r="128" spans="2:4" s="1" customFormat="1" ht="11.25" x14ac:dyDescent="0.2">
      <c r="B128" s="11"/>
      <c r="C128" s="31"/>
      <c r="D128" s="4"/>
    </row>
    <row r="129" spans="2:4" s="1" customFormat="1" ht="11.25" x14ac:dyDescent="0.2">
      <c r="B129" s="11"/>
      <c r="C129" s="31"/>
      <c r="D129" s="4"/>
    </row>
    <row r="130" spans="2:4" s="1" customFormat="1" ht="11.25" x14ac:dyDescent="0.2">
      <c r="B130" s="11"/>
      <c r="C130" s="31"/>
      <c r="D130" s="4"/>
    </row>
    <row r="131" spans="2:4" s="1" customFormat="1" ht="11.25" x14ac:dyDescent="0.2">
      <c r="B131" s="11"/>
      <c r="C131" s="31"/>
      <c r="D131" s="4"/>
    </row>
    <row r="132" spans="2:4" s="1" customFormat="1" ht="11.25" x14ac:dyDescent="0.2">
      <c r="B132" s="11"/>
      <c r="C132" s="31"/>
      <c r="D132" s="4"/>
    </row>
    <row r="133" spans="2:4" s="1" customFormat="1" ht="11.25" x14ac:dyDescent="0.2">
      <c r="B133" s="11"/>
      <c r="C133" s="31"/>
      <c r="D133" s="4"/>
    </row>
    <row r="134" spans="2:4" s="1" customFormat="1" ht="11.25" x14ac:dyDescent="0.2">
      <c r="B134" s="11"/>
      <c r="C134" s="31"/>
      <c r="D134" s="4"/>
    </row>
    <row r="135" spans="2:4" s="1" customFormat="1" ht="11.25" x14ac:dyDescent="0.2">
      <c r="B135" s="11"/>
      <c r="C135" s="31"/>
      <c r="D135" s="4"/>
    </row>
    <row r="136" spans="2:4" s="1" customFormat="1" ht="11.25" x14ac:dyDescent="0.2">
      <c r="B136" s="11"/>
      <c r="C136" s="31"/>
      <c r="D136" s="4"/>
    </row>
    <row r="137" spans="2:4" s="1" customFormat="1" ht="11.25" x14ac:dyDescent="0.2">
      <c r="B137" s="11"/>
      <c r="C137" s="31"/>
      <c r="D137" s="4"/>
    </row>
    <row r="138" spans="2:4" s="1" customFormat="1" ht="11.25" x14ac:dyDescent="0.2">
      <c r="B138" s="11"/>
      <c r="C138" s="31"/>
      <c r="D138" s="4"/>
    </row>
  </sheetData>
  <phoneticPr fontId="0" type="noConversion"/>
  <pageMargins left="0.78740157480314965" right="0.78740157480314965" top="0.59055118110236227" bottom="0.59055118110236227" header="0" footer="0"/>
  <pageSetup paperSize="9" orientation="portrait" horizontalDpi="360" verticalDpi="360" copies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2"/>
  <sheetViews>
    <sheetView topLeftCell="A10" workbookViewId="0">
      <selection activeCell="B9" sqref="B9"/>
    </sheetView>
  </sheetViews>
  <sheetFormatPr defaultRowHeight="12.75" x14ac:dyDescent="0.2"/>
  <cols>
    <col min="1" max="1" width="17.28515625" customWidth="1"/>
    <col min="2" max="2" width="21.28515625" customWidth="1"/>
    <col min="3" max="3" width="17.7109375" customWidth="1"/>
    <col min="4" max="4" width="2.28515625" customWidth="1"/>
    <col min="5" max="5" width="12.28515625" customWidth="1"/>
    <col min="6" max="6" width="14.7109375" customWidth="1"/>
  </cols>
  <sheetData>
    <row r="2" spans="1:6" x14ac:dyDescent="0.2">
      <c r="A2" t="s">
        <v>17</v>
      </c>
      <c r="F2" s="20" t="s">
        <v>18</v>
      </c>
    </row>
    <row r="3" spans="1:6" x14ac:dyDescent="0.2">
      <c r="A3" t="s">
        <v>19</v>
      </c>
      <c r="F3" s="20" t="s">
        <v>20</v>
      </c>
    </row>
    <row r="5" spans="1:6" x14ac:dyDescent="0.2">
      <c r="A5" t="str">
        <f>Rekapitulace!$A$1</f>
        <v>Ing.Michaela Pelikánová</v>
      </c>
    </row>
    <row r="8" spans="1:6" ht="126" customHeight="1" x14ac:dyDescent="0.2"/>
    <row r="9" spans="1:6" ht="22.5" customHeight="1" x14ac:dyDescent="0.35">
      <c r="B9" s="21" t="s">
        <v>232</v>
      </c>
    </row>
    <row r="10" spans="1:6" ht="36.75" customHeight="1" x14ac:dyDescent="0.2">
      <c r="B10" t="s">
        <v>21</v>
      </c>
      <c r="C10" s="22" t="str">
        <f>'Položkový rozpočet'!$D$1</f>
        <v xml:space="preserve">874 - K.Vary, ZŠ Konečná 25, Rybáře                     </v>
      </c>
    </row>
    <row r="11" spans="1:6" ht="26.25" customHeight="1" x14ac:dyDescent="0.2">
      <c r="B11" t="s">
        <v>22</v>
      </c>
      <c r="C11" s="22" t="str">
        <f>'Položkový rozpočet'!$D$2</f>
        <v xml:space="preserve">8740010 - Staveb.úpravy učebny-zdravotně technické instalace                   </v>
      </c>
    </row>
    <row r="12" spans="1:6" ht="24.75" customHeight="1" x14ac:dyDescent="0.2">
      <c r="B12" t="s">
        <v>23</v>
      </c>
      <c r="C12" t="s">
        <v>225</v>
      </c>
    </row>
    <row r="13" spans="1:6" ht="24.75" customHeight="1" x14ac:dyDescent="0.2">
      <c r="C13" s="24" t="s">
        <v>226</v>
      </c>
    </row>
    <row r="18" spans="1:6" ht="21.75" customHeight="1" x14ac:dyDescent="0.2">
      <c r="A18" s="23"/>
      <c r="B18" s="28" t="s">
        <v>24</v>
      </c>
      <c r="C18" s="29">
        <f>SUM(C19:C21)</f>
        <v>0</v>
      </c>
      <c r="D18" s="28" t="s">
        <v>25</v>
      </c>
    </row>
    <row r="19" spans="1:6" ht="24.75" customHeight="1" x14ac:dyDescent="0.2">
      <c r="B19" t="s">
        <v>26</v>
      </c>
      <c r="C19" s="26">
        <f>'Položkový rozpočet'!H201</f>
        <v>0</v>
      </c>
      <c r="D19" t="s">
        <v>25</v>
      </c>
    </row>
    <row r="20" spans="1:6" ht="24.75" customHeight="1" x14ac:dyDescent="0.2">
      <c r="C20" s="26"/>
    </row>
    <row r="21" spans="1:6" x14ac:dyDescent="0.2">
      <c r="B21" t="s">
        <v>231</v>
      </c>
      <c r="C21" s="26">
        <f>'Položkový rozpočet'!F202</f>
        <v>0</v>
      </c>
      <c r="D21" t="s">
        <v>25</v>
      </c>
    </row>
    <row r="22" spans="1:6" ht="26.25" customHeight="1" x14ac:dyDescent="0.2">
      <c r="B22" t="s">
        <v>27</v>
      </c>
      <c r="C22" s="27">
        <f>'Položkový rozpočet'!I204</f>
        <v>0.3408199999999999</v>
      </c>
      <c r="D22" t="s">
        <v>28</v>
      </c>
    </row>
    <row r="31" spans="1:6" x14ac:dyDescent="0.2">
      <c r="E31" t="s">
        <v>29</v>
      </c>
      <c r="F31" t="s">
        <v>227</v>
      </c>
    </row>
    <row r="32" spans="1:6" x14ac:dyDescent="0.2">
      <c r="E32" t="s">
        <v>30</v>
      </c>
      <c r="F32" s="25">
        <v>44462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360" verticalDpi="360" copies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11</vt:i4>
      </vt:variant>
    </vt:vector>
  </HeadingPairs>
  <TitlesOfParts>
    <vt:vector size="14" baseType="lpstr">
      <vt:lpstr>Položkový rozpočet</vt:lpstr>
      <vt:lpstr>Rekapitulace</vt:lpstr>
      <vt:lpstr>Krycí list</vt:lpstr>
      <vt:lpstr>CenaK</vt:lpstr>
      <vt:lpstr>Datum</vt:lpstr>
      <vt:lpstr>NazevObjektu</vt:lpstr>
      <vt:lpstr>NazevObjektuR</vt:lpstr>
      <vt:lpstr>NazevStavby</vt:lpstr>
      <vt:lpstr>NazevStavbyR</vt:lpstr>
      <vt:lpstr>'Položkový rozpočet'!Názvy_tisku</vt:lpstr>
      <vt:lpstr>PolBegin</vt:lpstr>
      <vt:lpstr>PolBeginR</vt:lpstr>
      <vt:lpstr>StrediskoK</vt:lpstr>
      <vt:lpstr>ZpracovalK</vt:lpstr>
    </vt:vector>
  </TitlesOfParts>
  <Company>EUROSTAV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Hladík</dc:creator>
  <cp:lastModifiedBy>Pavel</cp:lastModifiedBy>
  <cp:lastPrinted>2004-04-17T21:26:00Z</cp:lastPrinted>
  <dcterms:created xsi:type="dcterms:W3CDTF">1999-10-27T12:59:00Z</dcterms:created>
  <dcterms:modified xsi:type="dcterms:W3CDTF">2022-03-04T07:00:14Z</dcterms:modified>
</cp:coreProperties>
</file>